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"/>
    </mc:Choice>
  </mc:AlternateContent>
  <bookViews>
    <workbookView xWindow="0" yWindow="0" windowWidth="28800" windowHeight="12000"/>
  </bookViews>
  <sheets>
    <sheet name="SZAK" sheetId="7" r:id="rId1"/>
    <sheet name="Iparbiztonsagi" sheetId="13" r:id="rId2"/>
    <sheet name="Katasztrofavedelmimuveleti" sheetId="10" r:id="rId3"/>
    <sheet name="Tuzvedelmiesmentesiranyitasi" sheetId="11" r:id="rId4"/>
    <sheet name="Előtanulmányi rend IBSZI " sheetId="14" r:id="rId5"/>
    <sheet name="Előtanulmányi rend KMSZI" sheetId="15" r:id="rId6"/>
    <sheet name="Előtanulmányi rend TMSZI" sheetId="16" r:id="rId7"/>
  </sheets>
  <definedNames>
    <definedName name="_1A83.2_1" localSheetId="4">#REF!</definedName>
    <definedName name="_1A83.2_1" localSheetId="5">#REF!</definedName>
    <definedName name="_1A83.2_1" localSheetId="6">#REF!</definedName>
    <definedName name="_1A83.2_1" localSheetId="1">#REF!</definedName>
    <definedName name="_1A83.2_1" localSheetId="3">#REF!</definedName>
    <definedName name="_1A83.2_1">#REF!</definedName>
    <definedName name="_2A83.2_2" localSheetId="4">#REF!</definedName>
    <definedName name="_2A83.2_2" localSheetId="5">#REF!</definedName>
    <definedName name="_2A83.2_2" localSheetId="6">#REF!</definedName>
    <definedName name="_2A83.2_2" localSheetId="1">#REF!</definedName>
    <definedName name="_2A83.2_2" localSheetId="3">#REF!</definedName>
    <definedName name="_2A83.2_2">#REF!</definedName>
    <definedName name="_3A83.2_3" localSheetId="4">#REF!</definedName>
    <definedName name="_3A83.2_3" localSheetId="5">#REF!</definedName>
    <definedName name="_3A83.2_3" localSheetId="6">#REF!</definedName>
    <definedName name="_3A83.2_3" localSheetId="1">#REF!</definedName>
    <definedName name="_3A83.2_3" localSheetId="3">#REF!</definedName>
    <definedName name="_3A83.2_3">#REF!</definedName>
    <definedName name="_4A83.2_4" localSheetId="4">#REF!</definedName>
    <definedName name="_4A83.2_4" localSheetId="5">#REF!</definedName>
    <definedName name="_4A83.2_4" localSheetId="6">#REF!</definedName>
    <definedName name="_4A83.2_4" localSheetId="1">#REF!</definedName>
    <definedName name="_4A83.2_4" localSheetId="3">#REF!</definedName>
    <definedName name="_4A83.2_4">#REF!</definedName>
    <definedName name="A83.2" localSheetId="4">#REF!</definedName>
    <definedName name="A83.2" localSheetId="5">#REF!</definedName>
    <definedName name="A83.2" localSheetId="6">#REF!</definedName>
    <definedName name="A83.2" localSheetId="1">#REF!</definedName>
    <definedName name="A83.2" localSheetId="2">#REF!</definedName>
    <definedName name="A83.2" localSheetId="3">#REF!</definedName>
    <definedName name="A83.2">#REF!</definedName>
    <definedName name="gkjgk">#REF!</definedName>
    <definedName name="Katasztrofavedelmimuveleti" localSheetId="4">#REF!</definedName>
    <definedName name="Katasztrofavedelmimuveleti" localSheetId="5">#REF!</definedName>
    <definedName name="Katasztrofavedelmimuveleti" localSheetId="6">#REF!</definedName>
    <definedName name="Katasztrofavedelmimuveleti" localSheetId="1">#REF!</definedName>
    <definedName name="Katasztrofavedelmimuveleti">#REF!</definedName>
    <definedName name="masol">#REF!</definedName>
    <definedName name="másol" localSheetId="4">#REF!</definedName>
    <definedName name="másol" localSheetId="5">#REF!</definedName>
    <definedName name="másol" localSheetId="6">#REF!</definedName>
    <definedName name="másol" localSheetId="1">#REF!</definedName>
    <definedName name="másol" localSheetId="3">#REF!</definedName>
    <definedName name="másol">#REF!</definedName>
    <definedName name="másol2">#REF!</definedName>
    <definedName name="másol3">#REF!</definedName>
    <definedName name="másol4">#REF!</definedName>
    <definedName name="_xlnm.Print_Area" localSheetId="1">Iparbiztonsagi!$A$1:$AE$65</definedName>
    <definedName name="_xlnm.Print_Area" localSheetId="2">Katasztrofavedelmimuveleti!$A$1:$AE$65</definedName>
    <definedName name="_xlnm.Print_Area" localSheetId="0">SZAK!$A$1:$AF$109</definedName>
    <definedName name="_xlnm.Print_Area" localSheetId="3">Tuzvedelmiesmentesiranyitasi!$A$1:$AE$68</definedName>
  </definedNames>
  <calcPr calcId="162913"/>
</workbook>
</file>

<file path=xl/calcChain.xml><?xml version="1.0" encoding="utf-8"?>
<calcChain xmlns="http://schemas.openxmlformats.org/spreadsheetml/2006/main">
  <c r="AB30" i="11" l="1"/>
  <c r="AC30" i="11"/>
  <c r="AD30" i="11"/>
  <c r="AE30" i="11"/>
  <c r="AB31" i="11"/>
  <c r="AC31" i="11"/>
  <c r="AD31" i="11"/>
  <c r="AE31" i="11"/>
  <c r="AB27" i="10"/>
  <c r="AC27" i="10"/>
  <c r="AD27" i="10"/>
  <c r="AE27" i="10"/>
  <c r="AB28" i="10"/>
  <c r="AC28" i="10"/>
  <c r="AD28" i="10"/>
  <c r="AE28" i="10"/>
  <c r="AB29" i="10"/>
  <c r="AC29" i="10"/>
  <c r="AD29" i="10"/>
  <c r="AE29" i="10"/>
  <c r="AB30" i="10"/>
  <c r="AC30" i="10"/>
  <c r="AD30" i="10"/>
  <c r="AE30" i="10"/>
  <c r="AB28" i="13"/>
  <c r="AC28" i="13"/>
  <c r="AD28" i="13"/>
  <c r="AE28" i="13"/>
  <c r="AB29" i="13"/>
  <c r="AC29" i="13"/>
  <c r="AD29" i="13"/>
  <c r="AE29" i="13"/>
  <c r="AB30" i="13"/>
  <c r="AC30" i="13"/>
  <c r="AD30" i="13"/>
  <c r="AE30" i="13"/>
  <c r="AB32" i="7" l="1"/>
  <c r="AC32" i="7"/>
  <c r="AD32" i="7"/>
  <c r="AE32" i="7"/>
  <c r="AB33" i="7"/>
  <c r="AC33" i="7"/>
  <c r="AD33" i="7"/>
  <c r="AE33" i="7"/>
  <c r="AB34" i="7"/>
  <c r="AC34" i="7"/>
  <c r="AD34" i="7"/>
  <c r="AE34" i="7"/>
  <c r="AB35" i="7"/>
  <c r="AC35" i="7"/>
  <c r="AD35" i="7"/>
  <c r="AE35" i="7"/>
  <c r="Z45" i="7" l="1"/>
  <c r="Y45" i="7"/>
  <c r="X45" i="7"/>
  <c r="V45" i="7"/>
  <c r="U45" i="7"/>
  <c r="T45" i="7"/>
  <c r="R45" i="7"/>
  <c r="Q45" i="7"/>
  <c r="P45" i="7"/>
  <c r="N45" i="7"/>
  <c r="M45" i="7"/>
  <c r="L45" i="7"/>
  <c r="J45" i="7"/>
  <c r="I45" i="7"/>
  <c r="H45" i="7"/>
  <c r="F45" i="7"/>
  <c r="E45" i="7"/>
  <c r="D45" i="7"/>
  <c r="AB10" i="7" l="1"/>
  <c r="Y48" i="11" l="1"/>
  <c r="X48" i="11"/>
  <c r="U48" i="11"/>
  <c r="T48" i="11"/>
  <c r="Q48" i="11"/>
  <c r="P48" i="11"/>
  <c r="M48" i="11"/>
  <c r="L48" i="11"/>
  <c r="I48" i="11"/>
  <c r="H48" i="11"/>
  <c r="E48" i="11"/>
  <c r="D48" i="11"/>
  <c r="Y45" i="10"/>
  <c r="X45" i="10"/>
  <c r="U45" i="10"/>
  <c r="T45" i="10"/>
  <c r="Q45" i="10"/>
  <c r="P45" i="10"/>
  <c r="M45" i="10"/>
  <c r="L45" i="10"/>
  <c r="I45" i="10"/>
  <c r="H45" i="10"/>
  <c r="E45" i="10"/>
  <c r="D45" i="10"/>
  <c r="AB45" i="10" s="1"/>
  <c r="Y45" i="13"/>
  <c r="X45" i="13"/>
  <c r="U45" i="13"/>
  <c r="T45" i="13"/>
  <c r="Q45" i="13"/>
  <c r="P45" i="13"/>
  <c r="M45" i="13"/>
  <c r="L45" i="13"/>
  <c r="I45" i="13"/>
  <c r="H45" i="13"/>
  <c r="E45" i="13"/>
  <c r="AC45" i="13" s="1"/>
  <c r="D45" i="13"/>
  <c r="AB45" i="13" s="1"/>
  <c r="AC45" i="10" l="1"/>
  <c r="AB48" i="11"/>
  <c r="AC48" i="11"/>
  <c r="AB43" i="10"/>
  <c r="AB44" i="10"/>
  <c r="AC43" i="10"/>
  <c r="AC44" i="10"/>
  <c r="AE43" i="10"/>
  <c r="AE44" i="10"/>
  <c r="AE42" i="10"/>
  <c r="AC42" i="10"/>
  <c r="AB42" i="10"/>
  <c r="AB46" i="11"/>
  <c r="AB47" i="11"/>
  <c r="AC46" i="11"/>
  <c r="AC47" i="11"/>
  <c r="AE46" i="11"/>
  <c r="AE47" i="11"/>
  <c r="AE45" i="11"/>
  <c r="AC45" i="11"/>
  <c r="AB45" i="11"/>
  <c r="AE56" i="7"/>
  <c r="AE57" i="7"/>
  <c r="AE58" i="7"/>
  <c r="AE59" i="7"/>
  <c r="AC56" i="7"/>
  <c r="AC57" i="7"/>
  <c r="AC58" i="7"/>
  <c r="AC59" i="7"/>
  <c r="AB56" i="7"/>
  <c r="AB57" i="7"/>
  <c r="AB58" i="7"/>
  <c r="AB59" i="7"/>
  <c r="AE55" i="7"/>
  <c r="AC55" i="7"/>
  <c r="AB55" i="7"/>
  <c r="AE47" i="7"/>
  <c r="AE48" i="7"/>
  <c r="AE49" i="7"/>
  <c r="AE50" i="7"/>
  <c r="AE51" i="7"/>
  <c r="AE52" i="7"/>
  <c r="AB47" i="7"/>
  <c r="AC47" i="7"/>
  <c r="AB48" i="7"/>
  <c r="AC48" i="7"/>
  <c r="AB49" i="7"/>
  <c r="AC49" i="7"/>
  <c r="AB50" i="7"/>
  <c r="AC50" i="7"/>
  <c r="AB51" i="7"/>
  <c r="AC51" i="7"/>
  <c r="AB52" i="7"/>
  <c r="AC52" i="7"/>
  <c r="AB13" i="13"/>
  <c r="AC13" i="13"/>
  <c r="AB14" i="13"/>
  <c r="AC14" i="13"/>
  <c r="AB15" i="13"/>
  <c r="AC15" i="13"/>
  <c r="AB16" i="13"/>
  <c r="AC16" i="13"/>
  <c r="AB17" i="13"/>
  <c r="AC17" i="13"/>
  <c r="AB18" i="13"/>
  <c r="AC18" i="13"/>
  <c r="AB19" i="13"/>
  <c r="AC19" i="13"/>
  <c r="AB20" i="13"/>
  <c r="AC20" i="13"/>
  <c r="AB21" i="13"/>
  <c r="AC21" i="13"/>
  <c r="AB22" i="13"/>
  <c r="AC22" i="13"/>
  <c r="AB23" i="13"/>
  <c r="AC23" i="13"/>
  <c r="AB24" i="13"/>
  <c r="AC24" i="13"/>
  <c r="AB25" i="13"/>
  <c r="AC25" i="13"/>
  <c r="AB26" i="13"/>
  <c r="AC26" i="13"/>
  <c r="AB27" i="13"/>
  <c r="AC27" i="13"/>
  <c r="AB31" i="13"/>
  <c r="AC31" i="13"/>
  <c r="AB32" i="13"/>
  <c r="AC32" i="13"/>
  <c r="AB33" i="13"/>
  <c r="AC33" i="13"/>
  <c r="AB34" i="13"/>
  <c r="AC34" i="13"/>
  <c r="AB35" i="13"/>
  <c r="AC35" i="13"/>
  <c r="AB36" i="13"/>
  <c r="AC36" i="13"/>
  <c r="AB37" i="13"/>
  <c r="AC37" i="13"/>
  <c r="AB38" i="13"/>
  <c r="AC38" i="13"/>
  <c r="AC12" i="13"/>
  <c r="AB12" i="13"/>
  <c r="AB13" i="10"/>
  <c r="AC13" i="10"/>
  <c r="AB14" i="10"/>
  <c r="AC14" i="10"/>
  <c r="AB15" i="10"/>
  <c r="AC15" i="10"/>
  <c r="AB16" i="10"/>
  <c r="AC16" i="10"/>
  <c r="AB17" i="10"/>
  <c r="AC17" i="10"/>
  <c r="AB18" i="10"/>
  <c r="AC18" i="10"/>
  <c r="AB19" i="10"/>
  <c r="AC19" i="10"/>
  <c r="AB20" i="10"/>
  <c r="AC20" i="10"/>
  <c r="AB21" i="10"/>
  <c r="AC21" i="10"/>
  <c r="AB22" i="10"/>
  <c r="AC22" i="10"/>
  <c r="AB23" i="10"/>
  <c r="AC23" i="10"/>
  <c r="AB24" i="10"/>
  <c r="AC24" i="10"/>
  <c r="AB25" i="10"/>
  <c r="AC25" i="10"/>
  <c r="AB26" i="10"/>
  <c r="AC26" i="10"/>
  <c r="AB31" i="10"/>
  <c r="AC31" i="10"/>
  <c r="AB32" i="10"/>
  <c r="AC32" i="10"/>
  <c r="AB33" i="10"/>
  <c r="AC33" i="10"/>
  <c r="AB34" i="10"/>
  <c r="AC34" i="10"/>
  <c r="AB35" i="10"/>
  <c r="AC35" i="10"/>
  <c r="AB36" i="10"/>
  <c r="AC36" i="10"/>
  <c r="AB37" i="10"/>
  <c r="AC37" i="10"/>
  <c r="AB38" i="10"/>
  <c r="AC38" i="10"/>
  <c r="AC12" i="10"/>
  <c r="AB12" i="10"/>
  <c r="AE11" i="7" l="1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10" i="7"/>
  <c r="AB11" i="7"/>
  <c r="AC11" i="7"/>
  <c r="AB12" i="7"/>
  <c r="AC12" i="7"/>
  <c r="AB13" i="7"/>
  <c r="AC13" i="7"/>
  <c r="AB14" i="7"/>
  <c r="AC14" i="7"/>
  <c r="AB15" i="7"/>
  <c r="AC15" i="7"/>
  <c r="AB16" i="7"/>
  <c r="AC16" i="7"/>
  <c r="AB17" i="7"/>
  <c r="AC17" i="7"/>
  <c r="AB18" i="7"/>
  <c r="AC18" i="7"/>
  <c r="AB19" i="7"/>
  <c r="AC19" i="7"/>
  <c r="AB20" i="7"/>
  <c r="AC20" i="7"/>
  <c r="AB21" i="7"/>
  <c r="AC21" i="7"/>
  <c r="AB22" i="7"/>
  <c r="AC22" i="7"/>
  <c r="AB23" i="7"/>
  <c r="AC23" i="7"/>
  <c r="AB24" i="7"/>
  <c r="AC24" i="7"/>
  <c r="AB25" i="7"/>
  <c r="AC25" i="7"/>
  <c r="AB26" i="7"/>
  <c r="AC26" i="7"/>
  <c r="AB27" i="7"/>
  <c r="AC27" i="7"/>
  <c r="AB28" i="7"/>
  <c r="AC28" i="7"/>
  <c r="AB29" i="7"/>
  <c r="AC29" i="7"/>
  <c r="AB30" i="7"/>
  <c r="AC30" i="7"/>
  <c r="AB31" i="7"/>
  <c r="AC31" i="7"/>
  <c r="AC10" i="7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31" i="13"/>
  <c r="AE32" i="13"/>
  <c r="AE33" i="13"/>
  <c r="AE34" i="13"/>
  <c r="AE35" i="13"/>
  <c r="AE36" i="13"/>
  <c r="AE37" i="13"/>
  <c r="AE38" i="13"/>
  <c r="AE12" i="13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31" i="10"/>
  <c r="AE32" i="10"/>
  <c r="AE33" i="10"/>
  <c r="AE34" i="10"/>
  <c r="AE35" i="10"/>
  <c r="AE36" i="10"/>
  <c r="AE37" i="10"/>
  <c r="AE38" i="10"/>
  <c r="AE12" i="10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2" i="11"/>
  <c r="AE33" i="11"/>
  <c r="AE34" i="11"/>
  <c r="AE35" i="11"/>
  <c r="AE36" i="11"/>
  <c r="AE37" i="11"/>
  <c r="AE38" i="11"/>
  <c r="AE39" i="11"/>
  <c r="AE40" i="11"/>
  <c r="AE41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2" i="11"/>
  <c r="AC33" i="11"/>
  <c r="AC34" i="11"/>
  <c r="AC35" i="11"/>
  <c r="AC36" i="11"/>
  <c r="AC37" i="11"/>
  <c r="AC38" i="11"/>
  <c r="AC39" i="11"/>
  <c r="AC40" i="11"/>
  <c r="AC41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2" i="11"/>
  <c r="AB33" i="11"/>
  <c r="AB34" i="11"/>
  <c r="AB35" i="11"/>
  <c r="AB36" i="11"/>
  <c r="AB37" i="11"/>
  <c r="AB38" i="11"/>
  <c r="AB39" i="11"/>
  <c r="AB40" i="11"/>
  <c r="AB41" i="11"/>
  <c r="AE15" i="11"/>
  <c r="AC15" i="11"/>
  <c r="AB15" i="11" l="1"/>
  <c r="AD22" i="10" l="1"/>
  <c r="AD43" i="7"/>
  <c r="AC43" i="7"/>
  <c r="AD17" i="7"/>
  <c r="AD14" i="7"/>
  <c r="AD18" i="7"/>
  <c r="AB43" i="7" l="1"/>
  <c r="AE43" i="7"/>
  <c r="AD16" i="7"/>
  <c r="AA64" i="13" l="1"/>
  <c r="W64" i="13"/>
  <c r="S64" i="13"/>
  <c r="O64" i="13"/>
  <c r="K64" i="13"/>
  <c r="G64" i="13"/>
  <c r="AA63" i="13"/>
  <c r="W63" i="13"/>
  <c r="S63" i="13"/>
  <c r="O63" i="13"/>
  <c r="K63" i="13"/>
  <c r="G63" i="13"/>
  <c r="AA62" i="13"/>
  <c r="W62" i="13"/>
  <c r="S62" i="13"/>
  <c r="O62" i="13"/>
  <c r="K62" i="13"/>
  <c r="G62" i="13"/>
  <c r="AA61" i="13"/>
  <c r="W61" i="13"/>
  <c r="S61" i="13"/>
  <c r="O61" i="13"/>
  <c r="K61" i="13"/>
  <c r="G61" i="13"/>
  <c r="AA60" i="13"/>
  <c r="W60" i="13"/>
  <c r="S60" i="13"/>
  <c r="O60" i="13"/>
  <c r="K60" i="13"/>
  <c r="G60" i="13"/>
  <c r="AA59" i="13"/>
  <c r="W59" i="13"/>
  <c r="S59" i="13"/>
  <c r="O59" i="13"/>
  <c r="K59" i="13"/>
  <c r="G59" i="13"/>
  <c r="AA58" i="13"/>
  <c r="W58" i="13"/>
  <c r="S58" i="13"/>
  <c r="O58" i="13"/>
  <c r="K58" i="13"/>
  <c r="G58" i="13"/>
  <c r="AA57" i="13"/>
  <c r="W57" i="13"/>
  <c r="S57" i="13"/>
  <c r="O57" i="13"/>
  <c r="K57" i="13"/>
  <c r="G57" i="13"/>
  <c r="AA56" i="13"/>
  <c r="W56" i="13"/>
  <c r="S56" i="13"/>
  <c r="O56" i="13"/>
  <c r="K56" i="13"/>
  <c r="G56" i="13"/>
  <c r="AA55" i="13"/>
  <c r="W55" i="13"/>
  <c r="S55" i="13"/>
  <c r="O55" i="13"/>
  <c r="K55" i="13"/>
  <c r="G55" i="13"/>
  <c r="AA54" i="13"/>
  <c r="W54" i="13"/>
  <c r="S54" i="13"/>
  <c r="O54" i="13"/>
  <c r="K54" i="13"/>
  <c r="G54" i="13"/>
  <c r="AA53" i="13"/>
  <c r="W53" i="13"/>
  <c r="S53" i="13"/>
  <c r="O53" i="13"/>
  <c r="K53" i="13"/>
  <c r="G53" i="13"/>
  <c r="Z39" i="13"/>
  <c r="V39" i="13"/>
  <c r="R39" i="13"/>
  <c r="N39" i="13"/>
  <c r="J39" i="13"/>
  <c r="F39" i="13"/>
  <c r="AD38" i="13"/>
  <c r="AD37" i="13"/>
  <c r="AD36" i="13"/>
  <c r="AD35" i="13"/>
  <c r="AD34" i="13"/>
  <c r="AD33" i="13"/>
  <c r="AD32" i="13"/>
  <c r="AD31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D39" i="13"/>
  <c r="AA67" i="11"/>
  <c r="W67" i="11"/>
  <c r="S67" i="11"/>
  <c r="O67" i="11"/>
  <c r="K67" i="11"/>
  <c r="G67" i="11"/>
  <c r="AA66" i="11"/>
  <c r="W66" i="11"/>
  <c r="S66" i="11"/>
  <c r="O66" i="11"/>
  <c r="K66" i="11"/>
  <c r="G66" i="11"/>
  <c r="AA65" i="11"/>
  <c r="W65" i="11"/>
  <c r="S65" i="11"/>
  <c r="O65" i="11"/>
  <c r="K65" i="11"/>
  <c r="G65" i="11"/>
  <c r="AA64" i="11"/>
  <c r="W64" i="11"/>
  <c r="S64" i="11"/>
  <c r="O64" i="11"/>
  <c r="K64" i="11"/>
  <c r="G64" i="11"/>
  <c r="AA63" i="11"/>
  <c r="W63" i="11"/>
  <c r="S63" i="11"/>
  <c r="O63" i="11"/>
  <c r="K63" i="11"/>
  <c r="G63" i="11"/>
  <c r="AA62" i="11"/>
  <c r="W62" i="11"/>
  <c r="S62" i="11"/>
  <c r="O62" i="11"/>
  <c r="K62" i="11"/>
  <c r="G62" i="11"/>
  <c r="AA61" i="11"/>
  <c r="W61" i="11"/>
  <c r="S61" i="11"/>
  <c r="O61" i="11"/>
  <c r="K61" i="11"/>
  <c r="G61" i="11"/>
  <c r="AA60" i="11"/>
  <c r="W60" i="11"/>
  <c r="S60" i="11"/>
  <c r="O60" i="11"/>
  <c r="K60" i="11"/>
  <c r="G60" i="11"/>
  <c r="AA59" i="11"/>
  <c r="W59" i="11"/>
  <c r="S59" i="11"/>
  <c r="O59" i="11"/>
  <c r="K59" i="11"/>
  <c r="G59" i="11"/>
  <c r="AA58" i="11"/>
  <c r="W58" i="11"/>
  <c r="S58" i="11"/>
  <c r="O58" i="11"/>
  <c r="K58" i="11"/>
  <c r="G58" i="11"/>
  <c r="AA57" i="11"/>
  <c r="W57" i="11"/>
  <c r="S57" i="11"/>
  <c r="O57" i="11"/>
  <c r="K57" i="11"/>
  <c r="G57" i="11"/>
  <c r="AA56" i="11"/>
  <c r="W56" i="11"/>
  <c r="S56" i="11"/>
  <c r="O56" i="11"/>
  <c r="K56" i="11"/>
  <c r="G56" i="11"/>
  <c r="Z42" i="11"/>
  <c r="V42" i="11"/>
  <c r="R42" i="11"/>
  <c r="N42" i="11"/>
  <c r="J42" i="11"/>
  <c r="F42" i="11"/>
  <c r="AD41" i="11"/>
  <c r="AD40" i="11"/>
  <c r="AD39" i="11"/>
  <c r="AD38" i="11"/>
  <c r="AD37" i="11"/>
  <c r="AD36" i="11"/>
  <c r="AD35" i="11"/>
  <c r="AD34" i="11"/>
  <c r="AD33" i="11"/>
  <c r="AD32" i="11"/>
  <c r="AD29" i="11"/>
  <c r="AD28" i="11"/>
  <c r="AD27" i="11"/>
  <c r="AD26" i="11"/>
  <c r="AD25" i="11"/>
  <c r="AD24" i="11"/>
  <c r="AD23" i="11"/>
  <c r="AD22" i="11"/>
  <c r="AD21" i="11"/>
  <c r="AD20" i="11"/>
  <c r="AD19" i="11"/>
  <c r="AD18" i="11"/>
  <c r="AD17" i="11"/>
  <c r="AD16" i="11"/>
  <c r="AD15" i="11"/>
  <c r="E42" i="11"/>
  <c r="D42" i="11"/>
  <c r="G68" i="11" l="1"/>
  <c r="L42" i="11"/>
  <c r="M42" i="11"/>
  <c r="H42" i="11"/>
  <c r="X42" i="11"/>
  <c r="K68" i="11"/>
  <c r="I42" i="11"/>
  <c r="I39" i="13"/>
  <c r="E39" i="13"/>
  <c r="K65" i="13"/>
  <c r="O65" i="13"/>
  <c r="M39" i="13"/>
  <c r="Q39" i="13"/>
  <c r="H39" i="13"/>
  <c r="X39" i="13"/>
  <c r="L39" i="13"/>
  <c r="Y42" i="11"/>
  <c r="AA68" i="11"/>
  <c r="W68" i="11"/>
  <c r="U42" i="11"/>
  <c r="T42" i="11"/>
  <c r="AE62" i="11"/>
  <c r="AE66" i="11"/>
  <c r="P42" i="11"/>
  <c r="Q42" i="11"/>
  <c r="AD42" i="11"/>
  <c r="AE58" i="11"/>
  <c r="AE60" i="11"/>
  <c r="AE64" i="11"/>
  <c r="S68" i="11"/>
  <c r="AB42" i="11"/>
  <c r="AE42" i="11"/>
  <c r="AA65" i="13"/>
  <c r="Y39" i="13"/>
  <c r="AE64" i="13"/>
  <c r="T39" i="13"/>
  <c r="AE56" i="13"/>
  <c r="AE60" i="13"/>
  <c r="S65" i="13"/>
  <c r="AE61" i="13"/>
  <c r="AE57" i="13"/>
  <c r="W65" i="13"/>
  <c r="AE55" i="13"/>
  <c r="AE59" i="13"/>
  <c r="AE63" i="13"/>
  <c r="AE54" i="13"/>
  <c r="AE58" i="13"/>
  <c r="AE62" i="13"/>
  <c r="AE53" i="13"/>
  <c r="U39" i="13"/>
  <c r="P39" i="13"/>
  <c r="AD39" i="13"/>
  <c r="AC39" i="13"/>
  <c r="AB39" i="13"/>
  <c r="AE39" i="13"/>
  <c r="G65" i="13"/>
  <c r="AE57" i="11"/>
  <c r="AE59" i="11"/>
  <c r="AE63" i="11"/>
  <c r="AE67" i="11"/>
  <c r="O68" i="11"/>
  <c r="AE61" i="11"/>
  <c r="AE65" i="11"/>
  <c r="AC42" i="11"/>
  <c r="AE56" i="11"/>
  <c r="AE68" i="11" l="1"/>
  <c r="AE65" i="13"/>
  <c r="AD38" i="10" l="1"/>
  <c r="AD37" i="10"/>
  <c r="AD36" i="10"/>
  <c r="AD35" i="10"/>
  <c r="AD34" i="10"/>
  <c r="AD33" i="10"/>
  <c r="AD32" i="10"/>
  <c r="AD31" i="10"/>
  <c r="AD26" i="10"/>
  <c r="AD25" i="10"/>
  <c r="AD24" i="10"/>
  <c r="AD23" i="10"/>
  <c r="AD21" i="10"/>
  <c r="AD20" i="10"/>
  <c r="AD19" i="10"/>
  <c r="AD18" i="10"/>
  <c r="AD17" i="10"/>
  <c r="AD16" i="10"/>
  <c r="AD15" i="10"/>
  <c r="AD14" i="10"/>
  <c r="AD13" i="10"/>
  <c r="AD12" i="10"/>
  <c r="AD42" i="7"/>
  <c r="AD41" i="7"/>
  <c r="AD40" i="7"/>
  <c r="AD39" i="7"/>
  <c r="AD38" i="7"/>
  <c r="AD37" i="7"/>
  <c r="AD36" i="7"/>
  <c r="AD44" i="7"/>
  <c r="AD25" i="7"/>
  <c r="AD24" i="7"/>
  <c r="AD31" i="7"/>
  <c r="AD30" i="7"/>
  <c r="AD29" i="7"/>
  <c r="AD20" i="7"/>
  <c r="AD21" i="7"/>
  <c r="AD19" i="7"/>
  <c r="AD28" i="7"/>
  <c r="AD23" i="7"/>
  <c r="AD27" i="7"/>
  <c r="AD26" i="7"/>
  <c r="AD22" i="7"/>
  <c r="AD15" i="7"/>
  <c r="AD13" i="7"/>
  <c r="AD12" i="7"/>
  <c r="AD11" i="7"/>
  <c r="AD10" i="7"/>
  <c r="AD45" i="7" l="1"/>
  <c r="AA64" i="10"/>
  <c r="W64" i="10"/>
  <c r="S64" i="10"/>
  <c r="O64" i="10"/>
  <c r="K64" i="10"/>
  <c r="AA63" i="10"/>
  <c r="W63" i="10"/>
  <c r="S63" i="10"/>
  <c r="O63" i="10"/>
  <c r="K63" i="10"/>
  <c r="AA62" i="10"/>
  <c r="W62" i="10"/>
  <c r="S62" i="10"/>
  <c r="O62" i="10"/>
  <c r="K62" i="10"/>
  <c r="AA61" i="10"/>
  <c r="W61" i="10"/>
  <c r="S61" i="10"/>
  <c r="O61" i="10"/>
  <c r="K61" i="10"/>
  <c r="AA60" i="10"/>
  <c r="W60" i="10"/>
  <c r="S60" i="10"/>
  <c r="O60" i="10"/>
  <c r="K60" i="10"/>
  <c r="AA59" i="10"/>
  <c r="W59" i="10"/>
  <c r="S59" i="10"/>
  <c r="O59" i="10"/>
  <c r="K59" i="10"/>
  <c r="G64" i="10"/>
  <c r="G63" i="10"/>
  <c r="G62" i="10"/>
  <c r="G61" i="10"/>
  <c r="G60" i="10"/>
  <c r="G59" i="10"/>
  <c r="AA58" i="10"/>
  <c r="W58" i="10"/>
  <c r="S58" i="10"/>
  <c r="O58" i="10"/>
  <c r="K58" i="10"/>
  <c r="G58" i="10"/>
  <c r="AA57" i="10"/>
  <c r="W57" i="10"/>
  <c r="S57" i="10"/>
  <c r="O57" i="10"/>
  <c r="K57" i="10"/>
  <c r="G57" i="10"/>
  <c r="AA56" i="10"/>
  <c r="W56" i="10"/>
  <c r="S56" i="10"/>
  <c r="O56" i="10"/>
  <c r="K56" i="10"/>
  <c r="G56" i="10"/>
  <c r="AA55" i="10"/>
  <c r="W55" i="10"/>
  <c r="S55" i="10"/>
  <c r="O55" i="10"/>
  <c r="K55" i="10"/>
  <c r="G55" i="10"/>
  <c r="AA54" i="10"/>
  <c r="W54" i="10"/>
  <c r="S54" i="10"/>
  <c r="O54" i="10"/>
  <c r="K54" i="10"/>
  <c r="G53" i="10"/>
  <c r="G54" i="10"/>
  <c r="AA53" i="10"/>
  <c r="W53" i="10"/>
  <c r="S53" i="10"/>
  <c r="O53" i="10"/>
  <c r="K53" i="10"/>
  <c r="G94" i="7"/>
  <c r="AA105" i="7"/>
  <c r="W105" i="7"/>
  <c r="S105" i="7"/>
  <c r="O105" i="7"/>
  <c r="K105" i="7"/>
  <c r="G105" i="7"/>
  <c r="AA104" i="7"/>
  <c r="W104" i="7"/>
  <c r="S104" i="7"/>
  <c r="O104" i="7"/>
  <c r="K104" i="7"/>
  <c r="G104" i="7"/>
  <c r="AA103" i="7"/>
  <c r="W103" i="7"/>
  <c r="S103" i="7"/>
  <c r="O103" i="7"/>
  <c r="K103" i="7"/>
  <c r="G103" i="7"/>
  <c r="AA99" i="7"/>
  <c r="W99" i="7"/>
  <c r="S99" i="7"/>
  <c r="O99" i="7"/>
  <c r="K99" i="7"/>
  <c r="G99" i="7"/>
  <c r="AA98" i="7"/>
  <c r="W98" i="7"/>
  <c r="S98" i="7"/>
  <c r="O98" i="7"/>
  <c r="K98" i="7"/>
  <c r="G98" i="7"/>
  <c r="AA97" i="7"/>
  <c r="W97" i="7"/>
  <c r="S97" i="7"/>
  <c r="O97" i="7"/>
  <c r="K97" i="7"/>
  <c r="G97" i="7"/>
  <c r="AA96" i="7"/>
  <c r="W96" i="7"/>
  <c r="S96" i="7"/>
  <c r="O96" i="7"/>
  <c r="K96" i="7"/>
  <c r="G96" i="7"/>
  <c r="AE59" i="10" l="1"/>
  <c r="AE97" i="7"/>
  <c r="AE98" i="7"/>
  <c r="AE103" i="7"/>
  <c r="AE104" i="7"/>
  <c r="AE96" i="7"/>
  <c r="AE99" i="7"/>
  <c r="AE105" i="7"/>
  <c r="AE64" i="10"/>
  <c r="AE63" i="10"/>
  <c r="AE62" i="10"/>
  <c r="AE61" i="10"/>
  <c r="AE60" i="10"/>
  <c r="AE58" i="10"/>
  <c r="AE57" i="10"/>
  <c r="AE56" i="10"/>
  <c r="K65" i="10"/>
  <c r="AE55" i="10"/>
  <c r="AA65" i="10"/>
  <c r="W65" i="10"/>
  <c r="S65" i="10"/>
  <c r="AE54" i="10"/>
  <c r="O65" i="10"/>
  <c r="Y53" i="7" l="1"/>
  <c r="X53" i="7"/>
  <c r="U53" i="7"/>
  <c r="T53" i="7"/>
  <c r="Q53" i="7"/>
  <c r="P53" i="7"/>
  <c r="L53" i="7"/>
  <c r="I53" i="7"/>
  <c r="H53" i="7"/>
  <c r="D53" i="7"/>
  <c r="AD60" i="7"/>
  <c r="Z60" i="7"/>
  <c r="V60" i="7"/>
  <c r="R60" i="7"/>
  <c r="N60" i="7"/>
  <c r="J60" i="7"/>
  <c r="F60" i="7"/>
  <c r="AE53" i="7"/>
  <c r="AC53" i="7"/>
  <c r="AB53" i="7"/>
  <c r="AA102" i="7"/>
  <c r="AA101" i="7"/>
  <c r="AA100" i="7"/>
  <c r="W102" i="7"/>
  <c r="W101" i="7"/>
  <c r="W100" i="7"/>
  <c r="S102" i="7"/>
  <c r="S101" i="7"/>
  <c r="S100" i="7"/>
  <c r="O102" i="7"/>
  <c r="O101" i="7"/>
  <c r="O100" i="7"/>
  <c r="K102" i="7"/>
  <c r="K101" i="7"/>
  <c r="K100" i="7"/>
  <c r="G102" i="7"/>
  <c r="G101" i="7"/>
  <c r="G100" i="7"/>
  <c r="AA95" i="7"/>
  <c r="W95" i="7"/>
  <c r="S95" i="7"/>
  <c r="K95" i="7"/>
  <c r="G95" i="7"/>
  <c r="O95" i="7"/>
  <c r="AA94" i="7"/>
  <c r="W94" i="7"/>
  <c r="S94" i="7"/>
  <c r="O94" i="7"/>
  <c r="K94" i="7"/>
  <c r="AE44" i="7" l="1"/>
  <c r="AB44" i="7"/>
  <c r="AE36" i="7"/>
  <c r="AB36" i="7"/>
  <c r="AE37" i="7"/>
  <c r="AB37" i="7"/>
  <c r="AC44" i="7"/>
  <c r="AC36" i="7"/>
  <c r="AC37" i="7"/>
  <c r="AC38" i="7"/>
  <c r="AB42" i="7"/>
  <c r="AE42" i="7"/>
  <c r="AE41" i="7"/>
  <c r="AB41" i="7"/>
  <c r="AB40" i="7"/>
  <c r="AE40" i="7"/>
  <c r="AE39" i="7"/>
  <c r="AB39" i="7"/>
  <c r="AC42" i="7"/>
  <c r="AC41" i="7"/>
  <c r="AC40" i="7"/>
  <c r="AC39" i="7"/>
  <c r="AE38" i="7"/>
  <c r="AB38" i="7"/>
  <c r="E53" i="7"/>
  <c r="M53" i="7"/>
  <c r="AE102" i="7"/>
  <c r="AE100" i="7"/>
  <c r="AE94" i="7"/>
  <c r="AE95" i="7"/>
  <c r="AE101" i="7"/>
  <c r="Z61" i="7"/>
  <c r="V61" i="7"/>
  <c r="R61" i="7"/>
  <c r="N61" i="7"/>
  <c r="J61" i="7"/>
  <c r="F61" i="7"/>
  <c r="AE45" i="7" l="1"/>
  <c r="AB45" i="7"/>
  <c r="AC45" i="7"/>
  <c r="J10" i="10"/>
  <c r="J13" i="11"/>
  <c r="J43" i="11" s="1"/>
  <c r="J10" i="13"/>
  <c r="J40" i="13" s="1"/>
  <c r="F10" i="10"/>
  <c r="F13" i="11"/>
  <c r="F43" i="11" s="1"/>
  <c r="F10" i="13"/>
  <c r="F40" i="13" s="1"/>
  <c r="Z10" i="10"/>
  <c r="Z13" i="11"/>
  <c r="Z43" i="11" s="1"/>
  <c r="Z10" i="13"/>
  <c r="Z40" i="13" s="1"/>
  <c r="V10" i="10"/>
  <c r="V10" i="13"/>
  <c r="V40" i="13" s="1"/>
  <c r="V13" i="11"/>
  <c r="V43" i="11" s="1"/>
  <c r="R10" i="10"/>
  <c r="R13" i="11"/>
  <c r="R43" i="11" s="1"/>
  <c r="R10" i="13"/>
  <c r="R40" i="13" s="1"/>
  <c r="N10" i="10"/>
  <c r="N10" i="13"/>
  <c r="N40" i="13" s="1"/>
  <c r="N13" i="11"/>
  <c r="N43" i="11" s="1"/>
  <c r="AE60" i="7"/>
  <c r="AC60" i="7"/>
  <c r="AB60" i="7" l="1"/>
  <c r="Y60" i="7"/>
  <c r="X60" i="7"/>
  <c r="U60" i="7"/>
  <c r="T60" i="7"/>
  <c r="Q60" i="7"/>
  <c r="P60" i="7"/>
  <c r="M60" i="7"/>
  <c r="L60" i="7"/>
  <c r="I60" i="7"/>
  <c r="H60" i="7"/>
  <c r="E60" i="7"/>
  <c r="D60" i="7"/>
  <c r="Z39" i="10" l="1"/>
  <c r="V39" i="10"/>
  <c r="R39" i="10"/>
  <c r="N39" i="10"/>
  <c r="J39" i="10"/>
  <c r="F39" i="10"/>
  <c r="AE39" i="10" l="1"/>
  <c r="M61" i="7" l="1"/>
  <c r="L61" i="7"/>
  <c r="M10" i="10" l="1"/>
  <c r="M10" i="13"/>
  <c r="M40" i="13" s="1"/>
  <c r="M46" i="13" s="1"/>
  <c r="M13" i="11"/>
  <c r="M43" i="11" s="1"/>
  <c r="M49" i="11" s="1"/>
  <c r="L10" i="10"/>
  <c r="L13" i="11"/>
  <c r="L43" i="11" s="1"/>
  <c r="L49" i="11" s="1"/>
  <c r="L10" i="13"/>
  <c r="L40" i="13" s="1"/>
  <c r="L46" i="13" s="1"/>
  <c r="AD39" i="10"/>
  <c r="AC39" i="10" l="1"/>
  <c r="AB39" i="10"/>
  <c r="Y39" i="10" l="1"/>
  <c r="T39" i="10"/>
  <c r="X39" i="10" l="1"/>
  <c r="U39" i="10"/>
  <c r="I39" i="10"/>
  <c r="H39" i="10"/>
  <c r="Q39" i="10" l="1"/>
  <c r="D39" i="10"/>
  <c r="L39" i="10"/>
  <c r="M39" i="10"/>
  <c r="E39" i="10"/>
  <c r="P39" i="10"/>
  <c r="V40" i="10" l="1"/>
  <c r="Z40" i="10"/>
  <c r="F40" i="10" l="1"/>
  <c r="AC61" i="7" l="1"/>
  <c r="AB61" i="7"/>
  <c r="AD61" i="7"/>
  <c r="AE61" i="7"/>
  <c r="AC10" i="10" l="1"/>
  <c r="AC10" i="13"/>
  <c r="AC40" i="13" s="1"/>
  <c r="AC13" i="11"/>
  <c r="AC43" i="11" s="1"/>
  <c r="AB10" i="10"/>
  <c r="AB10" i="13"/>
  <c r="AB40" i="13" s="1"/>
  <c r="AB13" i="11"/>
  <c r="AB43" i="11" s="1"/>
  <c r="AE10" i="10"/>
  <c r="AE10" i="13"/>
  <c r="AE40" i="13" s="1"/>
  <c r="AE13" i="11"/>
  <c r="AE43" i="11" s="1"/>
  <c r="AD10" i="10"/>
  <c r="AD13" i="11"/>
  <c r="AD43" i="11" s="1"/>
  <c r="AD10" i="13"/>
  <c r="AD40" i="13" s="1"/>
  <c r="E61" i="7"/>
  <c r="E10" i="10" l="1"/>
  <c r="E10" i="13"/>
  <c r="E40" i="13" s="1"/>
  <c r="E46" i="13" s="1"/>
  <c r="E13" i="11"/>
  <c r="E43" i="11" s="1"/>
  <c r="E49" i="11" s="1"/>
  <c r="D61" i="7"/>
  <c r="I61" i="7"/>
  <c r="H61" i="7"/>
  <c r="J40" i="10"/>
  <c r="D10" i="10" l="1"/>
  <c r="D13" i="11"/>
  <c r="D43" i="11" s="1"/>
  <c r="D49" i="11" s="1"/>
  <c r="D10" i="13"/>
  <c r="D40" i="13" s="1"/>
  <c r="D46" i="13" s="1"/>
  <c r="H10" i="10"/>
  <c r="H40" i="10" s="1"/>
  <c r="H46" i="10" s="1"/>
  <c r="H10" i="13"/>
  <c r="H40" i="13" s="1"/>
  <c r="H46" i="13" s="1"/>
  <c r="H13" i="11"/>
  <c r="H43" i="11" s="1"/>
  <c r="H49" i="11" s="1"/>
  <c r="I10" i="10"/>
  <c r="I40" i="10" s="1"/>
  <c r="I46" i="10" s="1"/>
  <c r="I13" i="11"/>
  <c r="I43" i="11" s="1"/>
  <c r="I49" i="11" s="1"/>
  <c r="I10" i="13"/>
  <c r="I40" i="13" s="1"/>
  <c r="I46" i="13" s="1"/>
  <c r="AD40" i="10"/>
  <c r="E40" i="10" l="1"/>
  <c r="E46" i="10" s="1"/>
  <c r="D40" i="10"/>
  <c r="D46" i="10" s="1"/>
  <c r="G106" i="7"/>
  <c r="K106" i="7"/>
  <c r="M40" i="10" l="1"/>
  <c r="M46" i="10" s="1"/>
  <c r="Y61" i="7" l="1"/>
  <c r="Q61" i="7"/>
  <c r="X61" i="7"/>
  <c r="P61" i="7"/>
  <c r="T61" i="7"/>
  <c r="U61" i="7"/>
  <c r="X10" i="10" l="1"/>
  <c r="X40" i="10" s="1"/>
  <c r="X46" i="10" s="1"/>
  <c r="X10" i="13"/>
  <c r="X40" i="13" s="1"/>
  <c r="X46" i="13" s="1"/>
  <c r="X13" i="11"/>
  <c r="X43" i="11" s="1"/>
  <c r="X49" i="11" s="1"/>
  <c r="Y10" i="10"/>
  <c r="Y40" i="10" s="1"/>
  <c r="Y46" i="10" s="1"/>
  <c r="Y10" i="13"/>
  <c r="Y40" i="13" s="1"/>
  <c r="Y46" i="13" s="1"/>
  <c r="Y13" i="11"/>
  <c r="Y43" i="11" s="1"/>
  <c r="Y49" i="11" s="1"/>
  <c r="U10" i="10"/>
  <c r="U40" i="10" s="1"/>
  <c r="U46" i="10" s="1"/>
  <c r="U13" i="11"/>
  <c r="U43" i="11" s="1"/>
  <c r="U49" i="11" s="1"/>
  <c r="U10" i="13"/>
  <c r="U40" i="13" s="1"/>
  <c r="U46" i="13" s="1"/>
  <c r="T10" i="10"/>
  <c r="T40" i="10" s="1"/>
  <c r="T46" i="10" s="1"/>
  <c r="T10" i="13"/>
  <c r="T40" i="13" s="1"/>
  <c r="T46" i="13" s="1"/>
  <c r="T13" i="11"/>
  <c r="T43" i="11" s="1"/>
  <c r="T49" i="11" s="1"/>
  <c r="Q10" i="10"/>
  <c r="Q40" i="10" s="1"/>
  <c r="Q46" i="10" s="1"/>
  <c r="Q10" i="13"/>
  <c r="Q40" i="13" s="1"/>
  <c r="Q46" i="13" s="1"/>
  <c r="Q13" i="11"/>
  <c r="Q43" i="11" s="1"/>
  <c r="Q49" i="11" s="1"/>
  <c r="P10" i="10"/>
  <c r="P40" i="10" s="1"/>
  <c r="P46" i="10" s="1"/>
  <c r="P10" i="13"/>
  <c r="P40" i="13" s="1"/>
  <c r="P46" i="13" s="1"/>
  <c r="P13" i="11"/>
  <c r="P43" i="11" s="1"/>
  <c r="P49" i="11" s="1"/>
  <c r="R40" i="10"/>
  <c r="L40" i="10"/>
  <c r="L46" i="10" s="1"/>
  <c r="N40" i="10"/>
  <c r="AB46" i="13" l="1"/>
  <c r="AC46" i="10"/>
  <c r="AB46" i="10"/>
  <c r="AC49" i="11"/>
  <c r="AB49" i="11"/>
  <c r="AC46" i="13"/>
  <c r="AE40" i="10"/>
  <c r="AC40" i="10"/>
  <c r="AB40" i="10"/>
  <c r="W106" i="7" l="1"/>
  <c r="AA106" i="7" l="1"/>
  <c r="S106" i="7"/>
  <c r="O106" i="7"/>
  <c r="AE53" i="10"/>
  <c r="G65" i="10"/>
  <c r="AE65" i="10" s="1"/>
  <c r="AE106" i="7" l="1"/>
</calcChain>
</file>

<file path=xl/sharedStrings.xml><?xml version="1.0" encoding="utf-8"?>
<sst xmlns="http://schemas.openxmlformats.org/spreadsheetml/2006/main" count="1473" uniqueCount="350">
  <si>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</si>
  <si>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</si>
  <si>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</si>
  <si>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</si>
  <si>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</si>
  <si>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</si>
  <si>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</si>
  <si>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</si>
  <si>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</si>
  <si>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</si>
  <si>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</si>
  <si>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</si>
  <si>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</si>
  <si>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</si>
  <si>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</si>
  <si>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</si>
  <si>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</si>
  <si>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</si>
  <si>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</si>
  <si>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</si>
  <si>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</si>
  <si>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</si>
  <si>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</si>
  <si>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</si>
  <si>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</si>
  <si>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</si>
  <si>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</si>
  <si>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</si>
  <si>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</si>
  <si>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</si>
  <si>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</si>
  <si>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KV</t>
  </si>
  <si>
    <t>Kollokvium (K)</t>
  </si>
  <si>
    <t>Kollokvium (((zárvizsga tárgy((K(Z)))</t>
  </si>
  <si>
    <t>X</t>
  </si>
  <si>
    <t xml:space="preserve"> SZAKON ÖSSZESEN</t>
  </si>
  <si>
    <t>ÖSSZES TANÓRARENDI KONTAKTÓRA</t>
  </si>
  <si>
    <t>KR</t>
  </si>
  <si>
    <t>TÁRGYFELELŐS SZERVEZETI EGYSÉG</t>
  </si>
  <si>
    <t>TÁRGYFELELŐS SZEMÉLY</t>
  </si>
  <si>
    <t>Szabadon választható tantárgyak (lista)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</si>
  <si>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</si>
  <si>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</si>
  <si>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</si>
  <si>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</si>
  <si>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</si>
  <si>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</si>
  <si>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</si>
  <si>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</si>
  <si>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</si>
  <si>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</si>
  <si>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</si>
  <si>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</si>
  <si>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</si>
  <si>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</si>
  <si>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KATASZTRÓFAVÉDELEM ALAPKÉPZÉSI SZAK</t>
  </si>
  <si>
    <t>Szakdolgozat készítése</t>
  </si>
  <si>
    <t>Környezetbiztonság</t>
  </si>
  <si>
    <t>VKMTB49</t>
  </si>
  <si>
    <t>VKMTB59</t>
  </si>
  <si>
    <t>Katasztrófavédelmi műveletek</t>
  </si>
  <si>
    <t>VKMTB69</t>
  </si>
  <si>
    <t>Önkormányzatok katasztrófavédelmi feladatai</t>
  </si>
  <si>
    <t>VTMTB49</t>
  </si>
  <si>
    <t>Tűzoltó beavatkozások logisztikája</t>
  </si>
  <si>
    <t>VTMTB59</t>
  </si>
  <si>
    <t>Kényszerhelyzeti döntéshozatal technikái</t>
  </si>
  <si>
    <t>VTMTB69</t>
  </si>
  <si>
    <t>Innovatív tűzoltó technikák</t>
  </si>
  <si>
    <t>Ipari kémia alapjai</t>
  </si>
  <si>
    <t>Ipari szennyezés megelőzése</t>
  </si>
  <si>
    <t>VIBTB49</t>
  </si>
  <si>
    <t>VIBTB59</t>
  </si>
  <si>
    <t xml:space="preserve">A veszélyes áru szállítás hatósági ellenőrzésének módszertana </t>
  </si>
  <si>
    <t>Industrial Accident Preparedness (Ipari baleset-elhárítás)</t>
  </si>
  <si>
    <t>Basics of Industrial Safety (Iparbiztonság)</t>
  </si>
  <si>
    <t>VIBTB79</t>
  </si>
  <si>
    <t>VIBTB89</t>
  </si>
  <si>
    <t>VIBTB39A</t>
  </si>
  <si>
    <t>Decision making in emergencies (Kényszerhelyzeti döntéshozatal technikái)</t>
  </si>
  <si>
    <t>Firefighting and technical rescue 1.(Tűzoltási és műszaki mentési ismeretek 1.)</t>
  </si>
  <si>
    <t>VTMTB59A</t>
  </si>
  <si>
    <t>VTMTB41A</t>
  </si>
  <si>
    <t>RRVTB06</t>
  </si>
  <si>
    <t>Testnevelés 1.</t>
  </si>
  <si>
    <t>Testnevelés 2.</t>
  </si>
  <si>
    <t>Testnevelés 3.</t>
  </si>
  <si>
    <t>Testnevelés 4.</t>
  </si>
  <si>
    <t>Testnevelés 5.</t>
  </si>
  <si>
    <t>Testnevelés 6.</t>
  </si>
  <si>
    <t>A</t>
  </si>
  <si>
    <t>Katasztrófavédelmi informatikai rendszerek</t>
  </si>
  <si>
    <t xml:space="preserve">Katasztrófapszichológia </t>
  </si>
  <si>
    <t>Szakdolgozat védése</t>
  </si>
  <si>
    <t>Komplex szóbeli záróvizsga</t>
  </si>
  <si>
    <t>Polgári védelmi szakismeret 1.</t>
  </si>
  <si>
    <t>Katasztrófavédelmi-, és polgári védelmi ismeretek 1.</t>
  </si>
  <si>
    <t>Égéselmélet</t>
  </si>
  <si>
    <t>Épületszerkezetek</t>
  </si>
  <si>
    <t>Vezetés és szervezés elmélet</t>
  </si>
  <si>
    <t>Térinformatika alapjai</t>
  </si>
  <si>
    <t>Katasztrófavédelmi-, és polgári védelmi ismeretek 2.</t>
  </si>
  <si>
    <t>Iparbiztonságtan 1.</t>
  </si>
  <si>
    <t>Kritikus infrastruktúra védelem 1.</t>
  </si>
  <si>
    <t>Tűzoltási és katasztrófa-elhárítási technikai ismeretek 1.</t>
  </si>
  <si>
    <t>Iparbiztonságtan 2.</t>
  </si>
  <si>
    <t>Kritikus infrastruktúra védelem 2.</t>
  </si>
  <si>
    <t>Tűzoltási és katasztrófa-elhárítási technikai ismeretek 2.</t>
  </si>
  <si>
    <t>Iparbiztonságtan 3.</t>
  </si>
  <si>
    <t>Kritikus infrastruktúra védelem 3.</t>
  </si>
  <si>
    <t>ÉÉ(Z)</t>
  </si>
  <si>
    <t xml:space="preserve">Szakdolgozat készítése </t>
  </si>
  <si>
    <t>Katasztrófa-elhárítás technikai ismeretek 1.</t>
  </si>
  <si>
    <t>Polgári védelmi szakismeret 2.</t>
  </si>
  <si>
    <t>Katasztrófa megelőzés 1.</t>
  </si>
  <si>
    <t>Katasztrófák következményeinek felszámolása 1.</t>
  </si>
  <si>
    <t>Katasztrófa-elhárítás technikai ismeretek 2.</t>
  </si>
  <si>
    <t>ÉÉ</t>
  </si>
  <si>
    <t>Polgári védelmi szakismeret 3.</t>
  </si>
  <si>
    <t>Katasztrófa megelőzés 2.</t>
  </si>
  <si>
    <t>Katasztrófák következményeinek felszámolása 2.</t>
  </si>
  <si>
    <t>Katasztrófavédelem finanszírozási, logisztikai rendszere</t>
  </si>
  <si>
    <t>Iparbiztonsági ismeretek</t>
  </si>
  <si>
    <t>Katasztrófa megelőzés 3.</t>
  </si>
  <si>
    <t>GYJ(Z)</t>
  </si>
  <si>
    <t>GYJ</t>
  </si>
  <si>
    <t>Tűzvizsgálat alapjai</t>
  </si>
  <si>
    <t>VKMTB42</t>
  </si>
  <si>
    <t>VTMTB44</t>
  </si>
  <si>
    <t>VKMTB32</t>
  </si>
  <si>
    <t xml:space="preserve">Tűzoltó technikai ismeretek 1. </t>
  </si>
  <si>
    <t xml:space="preserve">Tűzoltási és műszaki mentési ismeretek 1. </t>
  </si>
  <si>
    <t xml:space="preserve">Tűzmegelőzési ismeretek 1. </t>
  </si>
  <si>
    <t>VTMTB43</t>
  </si>
  <si>
    <t>VTMTB41</t>
  </si>
  <si>
    <t>VTMTB42</t>
  </si>
  <si>
    <t xml:space="preserve">Tűzoltó technikai ismeretek 3. </t>
  </si>
  <si>
    <t xml:space="preserve">Tűzoltási és műszaki mentési ismeretek 3. </t>
  </si>
  <si>
    <t xml:space="preserve">Tűzmegelőzési ismeretek 3. </t>
  </si>
  <si>
    <t>Tűzvizsgálattan 2.</t>
  </si>
  <si>
    <t xml:space="preserve">Tűzoltó technikai ismeretek 2. </t>
  </si>
  <si>
    <t xml:space="preserve">Tűzoltási és műszaki mentési ismeretek 2. </t>
  </si>
  <si>
    <t xml:space="preserve">Tűzmegelőzési ismeretek 2. </t>
  </si>
  <si>
    <t>Tűzvizsgálattan 1.</t>
  </si>
  <si>
    <t>VTMTB53</t>
  </si>
  <si>
    <t>VTMTB51</t>
  </si>
  <si>
    <t>VTMTB52</t>
  </si>
  <si>
    <t>VTMTB54</t>
  </si>
  <si>
    <t>VTMTB63</t>
  </si>
  <si>
    <t>VTMTB61</t>
  </si>
  <si>
    <t>VTMTB62</t>
  </si>
  <si>
    <t>VKMTB64</t>
  </si>
  <si>
    <t>VTMTB92</t>
  </si>
  <si>
    <t>VTMTB94</t>
  </si>
  <si>
    <t>VTMTB98</t>
  </si>
  <si>
    <t>VTMTB99</t>
  </si>
  <si>
    <t>VIBTB92</t>
  </si>
  <si>
    <t>VIBTB94</t>
  </si>
  <si>
    <t>VIBTB98</t>
  </si>
  <si>
    <t>VIBTB99</t>
  </si>
  <si>
    <t>VIBTB51</t>
  </si>
  <si>
    <t>VIBTB52</t>
  </si>
  <si>
    <t>VTMTB58</t>
  </si>
  <si>
    <t>VIBTB61</t>
  </si>
  <si>
    <t>VIBTB41</t>
  </si>
  <si>
    <t>VIBTB42</t>
  </si>
  <si>
    <t>VTMTB45</t>
  </si>
  <si>
    <t>KATASZTRÓFAVÉDELMI MŰVELETI SZAKIRÁNY</t>
  </si>
  <si>
    <t>IPARBIZTONSÁGI SZAKIRÁNY</t>
  </si>
  <si>
    <t>TŰZVÉDELMI ÉS MENTÉSIRÁNYÍTÁSI SZAKIRÁNY</t>
  </si>
  <si>
    <t>VKMTB33</t>
  </si>
  <si>
    <t>VTMTB47</t>
  </si>
  <si>
    <t>VKMTB43</t>
  </si>
  <si>
    <t>VKMTB44</t>
  </si>
  <si>
    <t>VKMTB45</t>
  </si>
  <si>
    <t>VTMTB57</t>
  </si>
  <si>
    <t>VKMTB53</t>
  </si>
  <si>
    <t>VKMTB54</t>
  </si>
  <si>
    <t>VKMTB55</t>
  </si>
  <si>
    <t>VIBTB67</t>
  </si>
  <si>
    <t>VTMTB65</t>
  </si>
  <si>
    <t>RTKTB11</t>
  </si>
  <si>
    <t>RTKTB12</t>
  </si>
  <si>
    <t>RTKTB13</t>
  </si>
  <si>
    <t>RTKTB14</t>
  </si>
  <si>
    <t>RTKTB15</t>
  </si>
  <si>
    <t>RTKTB16</t>
  </si>
  <si>
    <t>VKMTB98</t>
  </si>
  <si>
    <t>VKMTB99</t>
  </si>
  <si>
    <t>VKMTB92</t>
  </si>
  <si>
    <t>VKMTB94</t>
  </si>
  <si>
    <t>Dr. Kovács Gábor</t>
  </si>
  <si>
    <t>VKMTB41</t>
  </si>
  <si>
    <t>VKMTB51</t>
  </si>
  <si>
    <t>RMTTB03</t>
  </si>
  <si>
    <t>RRVTB01</t>
  </si>
  <si>
    <t>HGEOB01</t>
  </si>
  <si>
    <t>NKE-RTK-KVI-KMT</t>
  </si>
  <si>
    <t>NKE-RTK-KVI-TMT</t>
  </si>
  <si>
    <t>NKE-RTK-KVI-IBT</t>
  </si>
  <si>
    <t>A katasztrófavédelem büntetőjogi és magánjogi aspektusai</t>
  </si>
  <si>
    <t>NKE-RTK-KVI-MKT</t>
  </si>
  <si>
    <t>VTMTB64</t>
  </si>
  <si>
    <t>Dangerous good’s transportation safety</t>
  </si>
  <si>
    <t>Protection against major accident's hazards</t>
  </si>
  <si>
    <t>Alkotmányjog</t>
  </si>
  <si>
    <t>Tűzmegelőzés 1.</t>
  </si>
  <si>
    <t>Tűzmegelőzés 2.</t>
  </si>
  <si>
    <t>Tűzmegelőzési szakismeret 1.</t>
  </si>
  <si>
    <t>Tűzmegelőzési szakismeret 2.</t>
  </si>
  <si>
    <t>NKE-RTK-RVT</t>
  </si>
  <si>
    <t>Dr. Buzás Gábor</t>
  </si>
  <si>
    <t>Kirovné Dr. Rácz Réka Magdolna</t>
  </si>
  <si>
    <t>NKE-RTK-KRJ</t>
  </si>
  <si>
    <t>NKE-HHK-KLI-TTT</t>
  </si>
  <si>
    <t>NKE-HHK-MTT</t>
  </si>
  <si>
    <t>Dr. Kállai Attila</t>
  </si>
  <si>
    <t>Dr. Nováky Mónika</t>
  </si>
  <si>
    <t>Dr. Hesz József</t>
  </si>
  <si>
    <t>NKE-RTK-TKT</t>
  </si>
  <si>
    <t>Dr. Freyer Gyula Tamás</t>
  </si>
  <si>
    <t>Dr. Vass Gyula Géza</t>
  </si>
  <si>
    <t>Dr. Hegedűs Judit</t>
  </si>
  <si>
    <t>Dr. Teknős László</t>
  </si>
  <si>
    <t>Dr. Ambrusz József</t>
  </si>
  <si>
    <t>Dr. Rácz Sándor</t>
  </si>
  <si>
    <t>Dr. Restás Ágoston</t>
  </si>
  <si>
    <t>Horváth Hermina</t>
  </si>
  <si>
    <t>Dr. Dobor József</t>
  </si>
  <si>
    <t>Dr. Kátai-Urbán Lajos</t>
  </si>
  <si>
    <t>Dr. Bognár Balázs Lajos</t>
  </si>
  <si>
    <t>Dr. Pántya Péter</t>
  </si>
  <si>
    <t>Dr. Érces Gergő</t>
  </si>
  <si>
    <r>
      <t xml:space="preserve">számonkérés    és            </t>
    </r>
    <r>
      <rPr>
        <b/>
        <i/>
        <sz val="10"/>
        <rFont val="Arial Narrow"/>
        <family val="2"/>
        <charset val="238"/>
      </rPr>
      <t xml:space="preserve"> félévi összes tanóra</t>
    </r>
  </si>
  <si>
    <t xml:space="preserve">elm. </t>
  </si>
  <si>
    <t>mindösszesen tanóra</t>
  </si>
  <si>
    <t>VTMTB83</t>
  </si>
  <si>
    <t>VTMTB85</t>
  </si>
  <si>
    <t>VTMTB84</t>
  </si>
  <si>
    <t>VTMTB81</t>
  </si>
  <si>
    <t>VTMTB82</t>
  </si>
  <si>
    <t>VKMTB36</t>
  </si>
  <si>
    <t>VKMTB56</t>
  </si>
  <si>
    <t>VKMTB23</t>
  </si>
  <si>
    <t>VTMTB31</t>
  </si>
  <si>
    <t>VTMTB32</t>
  </si>
  <si>
    <t>VIBTB87</t>
  </si>
  <si>
    <t>VIBTB88</t>
  </si>
  <si>
    <t>részidős képzésben, levelező munkarend szerint tanuló hallgatók részére</t>
  </si>
  <si>
    <t>NKE-ÁNTK</t>
  </si>
  <si>
    <t>A mesterfokozat megszerzéséhez az Európai Unióban hivatalos nyelvek egyikéből, vagy ukrán, szerb-horvát, beás, lovári, orosz, illetve kínai nyelvből államilag elismert ,</t>
  </si>
  <si>
    <t>középfokú (B2) komplex típusú nyelvvizsga vagy ezzel egyenértékű érettségi bizonyítvány, vagy oklevél szükséges.</t>
  </si>
  <si>
    <t>NKE-ÁNTK-CIT</t>
  </si>
  <si>
    <t>ÁCITB01</t>
  </si>
  <si>
    <t>VIBTB72</t>
  </si>
  <si>
    <t>Katasztrófa elhárítás beavatkozás rendszere 1.</t>
  </si>
  <si>
    <t>Katasztrófa elhárítás beavatkozás rendszere 2.</t>
  </si>
  <si>
    <t>Katasztrófavédelmi jog és igazgatás 1.</t>
  </si>
  <si>
    <t>Katasztrófavédelmi jog és igazgatás 2.</t>
  </si>
  <si>
    <t xml:space="preserve">Rendvédelmi ismeretek </t>
  </si>
  <si>
    <t>A katasztrófavédelem hatósági és szakhatsági eljárásai</t>
  </si>
  <si>
    <t>RKRJB01</t>
  </si>
  <si>
    <t>RKRJB02</t>
  </si>
  <si>
    <t>Hatósági eljárás éa közigazgatási perjog</t>
  </si>
  <si>
    <t>Mechanika KV</t>
  </si>
  <si>
    <t>Dr. Kóródi Gyula</t>
  </si>
  <si>
    <t>Dr.  Dobor József</t>
  </si>
  <si>
    <t>Dr. Hollán Miklós</t>
  </si>
  <si>
    <t>VIBTB96</t>
  </si>
  <si>
    <t>Szakdolgozat konzultáció</t>
  </si>
  <si>
    <t>VKMTB96</t>
  </si>
  <si>
    <t>VTMTB96</t>
  </si>
  <si>
    <t>VIBTB95</t>
  </si>
  <si>
    <t>VKMTB95</t>
  </si>
  <si>
    <t>VTMTB95</t>
  </si>
  <si>
    <t>Dr. Szabó Péter Imre</t>
  </si>
  <si>
    <t>HK925A820</t>
  </si>
  <si>
    <t>Almási Csaba</t>
  </si>
  <si>
    <t>Dr. Hábermayer Tamás</t>
  </si>
  <si>
    <t>dr. László Viktória</t>
  </si>
  <si>
    <t>Dr. Bodnár László</t>
  </si>
  <si>
    <t>KATASZTRÓFAVÉDELEM ALAPKÉPZÉSI SZAK, IPARBIZTONSÁGI SZAKIRÁNY</t>
  </si>
  <si>
    <t>ELŐTANULMÁNYI REND</t>
  </si>
  <si>
    <t>Kódszám</t>
  </si>
  <si>
    <t>Tanulmányi terület/tantárgy</t>
  </si>
  <si>
    <t>ELŐTANULMÁNYI KÖTELEZETTSÉG</t>
  </si>
  <si>
    <t>Tantárgy</t>
  </si>
  <si>
    <t>VIBTB11</t>
  </si>
  <si>
    <t>Alkalmazott kémia</t>
  </si>
  <si>
    <t>Iparbiztonság 2.</t>
  </si>
  <si>
    <t>Testnevelés 1</t>
  </si>
  <si>
    <t>Testnevelés 2</t>
  </si>
  <si>
    <t>Testnevelés 3</t>
  </si>
  <si>
    <t>Testnevelés 4</t>
  </si>
  <si>
    <t>Testnevelés 5</t>
  </si>
  <si>
    <t>KATASZTRÓFAVÉDELEM ALAPKÉPZÉSI SZAK, KATASZRÓFAVÉDELMI MŰVELETI SZAKIRÁNY</t>
  </si>
  <si>
    <t>Kat. elhárítás beavatkozás rendszere 2.</t>
  </si>
  <si>
    <t>VTMTB55</t>
  </si>
  <si>
    <t>Kat. elhárítás beavatkozás rendszere 1.</t>
  </si>
  <si>
    <t>KATASZTRÓFAVÉDELEM ALAPKÉPZÉSI SZAK, TŰZVÉDELMI ÉS MENTÉSIRÁNYÍTÁSI SZAKIRÁNY</t>
  </si>
  <si>
    <t>Tűzoltási és műszaki mentési ismeretek 2.</t>
  </si>
  <si>
    <t>Tűzoltási és műszaki mentési ismeretek 1.</t>
  </si>
  <si>
    <t>Tűzoltási és műszaki mentési ismeretek 3.</t>
  </si>
  <si>
    <t>Tűzmegelőzési ismeretek 3.</t>
  </si>
  <si>
    <t>Tűzmegelőzési ismeretek 2.</t>
  </si>
  <si>
    <t>Tűzoltó technikai ismeretek 3.</t>
  </si>
  <si>
    <t>Tűzoltó technikai ismeretek 2.</t>
  </si>
  <si>
    <t>RINYB48</t>
  </si>
  <si>
    <t>Idegen nyelv (KV) Szaknyelvi 1.</t>
  </si>
  <si>
    <t>RINYB49</t>
  </si>
  <si>
    <t>Idegen nyelv (KV) Szaknyelvi 2.</t>
  </si>
  <si>
    <t>RINYB50</t>
  </si>
  <si>
    <t>Idegen nyelv (KV) Szaknyelvi 3.</t>
  </si>
  <si>
    <t>RINYB51</t>
  </si>
  <si>
    <t>Idegen nyelv (KV) Szaknyelvi 4.</t>
  </si>
  <si>
    <t>Civilizációnk kihívásai</t>
  </si>
  <si>
    <t>Védelem és közszolgálat</t>
  </si>
  <si>
    <t>Magyarország stratégiai dimenziói a múltban és ma</t>
  </si>
  <si>
    <t>Dr. Nagyernyei-Szabó Ádám Sándor</t>
  </si>
  <si>
    <t>NKE-HHK</t>
  </si>
  <si>
    <t>Dr. Jobbágy Zoltán</t>
  </si>
  <si>
    <t>Dr. Borszéki Judit</t>
  </si>
  <si>
    <t>NKWE-RTK-ISZL</t>
  </si>
  <si>
    <t>ÁÁJTB06</t>
  </si>
  <si>
    <t>HKHATA901</t>
  </si>
  <si>
    <t>ÁÁJTB05</t>
  </si>
  <si>
    <t>érvényes 2024/2025-ös tanévtől felmenő rendszerben</t>
  </si>
  <si>
    <t>Szakmai gyakorlat 2</t>
  </si>
  <si>
    <t>Szakmai alapismeretek</t>
  </si>
  <si>
    <t xml:space="preserve">Veszélyhelyzeti ismeretek </t>
  </si>
  <si>
    <t>VKMTB61</t>
  </si>
  <si>
    <t>VIBTB12</t>
  </si>
  <si>
    <t>Dr. Szilvási György Péter</t>
  </si>
  <si>
    <t>érvényes 2024/2025-es tanévtől felmenő rendszerben</t>
  </si>
  <si>
    <t>VIBTB55</t>
  </si>
  <si>
    <t>Veszélyes áru szállítás biztonsága 2.</t>
  </si>
  <si>
    <t>VIBTB44</t>
  </si>
  <si>
    <t>Veszélyes áru szállítás biztonsága 1.</t>
  </si>
  <si>
    <t>VIBTB65</t>
  </si>
  <si>
    <t>Ipari baleset-elhárítás 2.</t>
  </si>
  <si>
    <t>VIBTB56</t>
  </si>
  <si>
    <t>Ipari baleset-elhárítás 1.</t>
  </si>
  <si>
    <t>VIBTB01</t>
  </si>
  <si>
    <t>Szociális Kompetencia fejlesztés a katasztrófavédelemben</t>
  </si>
  <si>
    <t>RMTTB25</t>
  </si>
  <si>
    <t xml:space="preserve">Közös Közszolgálati Gyakorlat </t>
  </si>
  <si>
    <t>Katasztrófavédelmi egészségügyi ismeretek</t>
  </si>
  <si>
    <t>VKMTB57</t>
  </si>
  <si>
    <t>NKE-RTK-RMKPT</t>
  </si>
  <si>
    <t>Gazsó Magdolna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</si>
</sst>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48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rgb="FFFF0000"/>
      <name val="Arial CE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3" tint="0.59999389629810485"/>
        <bgColor indexed="41"/>
      </patternFill>
    </fill>
    <fill>
      <patternFill patternType="solid">
        <fgColor theme="2" tint="-9.9978637043366805E-2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4" tint="0.39997558519241921"/>
        <bgColor indexed="64"/>
      </patternFill>
    </fill>
  </fills>
  <borders count="2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3" fillId="17" borderId="7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9" fontId="33" fillId="0" borderId="0" applyFill="0" applyBorder="0" applyAlignment="0" applyProtection="0"/>
    <xf numFmtId="0" fontId="35" fillId="0" borderId="0"/>
    <xf numFmtId="0" fontId="2" fillId="0" borderId="0"/>
    <xf numFmtId="0" fontId="1" fillId="0" borderId="0"/>
    <xf numFmtId="0" fontId="36" fillId="0" borderId="0"/>
    <xf numFmtId="0" fontId="33" fillId="0" borderId="0"/>
    <xf numFmtId="0" fontId="16" fillId="0" borderId="0"/>
  </cellStyleXfs>
  <cellXfs count="656">
    <xf numFmtId="0" fontId="0" fillId="0" borderId="0" xfId="0"/>
    <xf numFmtId="0" fontId="16" fillId="0" borderId="0" xfId="40"/>
    <xf numFmtId="0" fontId="26" fillId="4" borderId="12" xfId="40" applyFont="1" applyFill="1" applyBorder="1" applyAlignment="1" applyProtection="1">
      <alignment horizontal="center"/>
    </xf>
    <xf numFmtId="0" fontId="27" fillId="4" borderId="13" xfId="40" applyFont="1" applyFill="1" applyBorder="1" applyProtection="1"/>
    <xf numFmtId="0" fontId="29" fillId="0" borderId="0" xfId="40" applyFont="1"/>
    <xf numFmtId="1" fontId="21" fillId="4" borderId="19" xfId="40" applyNumberFormat="1" applyFont="1" applyFill="1" applyBorder="1" applyAlignment="1" applyProtection="1">
      <alignment horizontal="center"/>
    </xf>
    <xf numFmtId="1" fontId="21" fillId="4" borderId="17" xfId="40" applyNumberFormat="1" applyFont="1" applyFill="1" applyBorder="1" applyAlignment="1" applyProtection="1">
      <alignment horizontal="center"/>
    </xf>
    <xf numFmtId="1" fontId="21" fillId="4" borderId="20" xfId="40" applyNumberFormat="1" applyFont="1" applyFill="1" applyBorder="1" applyAlignment="1" applyProtection="1">
      <alignment horizontal="center" vertical="center" shrinkToFit="1"/>
    </xf>
    <xf numFmtId="0" fontId="27" fillId="4" borderId="10" xfId="40" applyFont="1" applyFill="1" applyBorder="1" applyProtection="1"/>
    <xf numFmtId="0" fontId="23" fillId="4" borderId="24" xfId="40" applyFont="1" applyFill="1" applyBorder="1" applyAlignment="1" applyProtection="1">
      <alignment horizontal="center"/>
    </xf>
    <xf numFmtId="0" fontId="30" fillId="4" borderId="25" xfId="40" applyFont="1" applyFill="1" applyBorder="1" applyProtection="1"/>
    <xf numFmtId="0" fontId="23" fillId="4" borderId="0" xfId="40" applyFont="1" applyFill="1" applyBorder="1" applyAlignment="1" applyProtection="1">
      <alignment horizontal="center"/>
    </xf>
    <xf numFmtId="0" fontId="30" fillId="4" borderId="19" xfId="40" applyFont="1" applyFill="1" applyBorder="1" applyAlignment="1" applyProtection="1">
      <alignment horizontal="center"/>
    </xf>
    <xf numFmtId="1" fontId="21" fillId="4" borderId="31" xfId="40" applyNumberFormat="1" applyFont="1" applyFill="1" applyBorder="1" applyAlignment="1" applyProtection="1">
      <alignment horizontal="center"/>
    </xf>
    <xf numFmtId="1" fontId="21" fillId="4" borderId="32" xfId="40" applyNumberFormat="1" applyFont="1" applyFill="1" applyBorder="1" applyAlignment="1" applyProtection="1">
      <alignment horizontal="center"/>
    </xf>
    <xf numFmtId="0" fontId="30" fillId="4" borderId="31" xfId="40" applyFont="1" applyFill="1" applyBorder="1" applyAlignment="1" applyProtection="1">
      <alignment horizontal="center"/>
    </xf>
    <xf numFmtId="0" fontId="21" fillId="4" borderId="34" xfId="40" applyFont="1" applyFill="1" applyBorder="1" applyAlignment="1" applyProtection="1">
      <alignment horizontal="center"/>
    </xf>
    <xf numFmtId="0" fontId="23" fillId="4" borderId="35" xfId="40" applyFont="1" applyFill="1" applyBorder="1" applyAlignment="1" applyProtection="1">
      <alignment horizontal="center"/>
    </xf>
    <xf numFmtId="1" fontId="23" fillId="4" borderId="34" xfId="40" applyNumberFormat="1" applyFont="1" applyFill="1" applyBorder="1" applyAlignment="1" applyProtection="1">
      <alignment horizontal="center"/>
    </xf>
    <xf numFmtId="0" fontId="31" fillId="24" borderId="34" xfId="40" applyFont="1" applyFill="1" applyBorder="1" applyAlignment="1" applyProtection="1">
      <alignment horizontal="center"/>
    </xf>
    <xf numFmtId="0" fontId="32" fillId="0" borderId="0" xfId="40" applyFont="1"/>
    <xf numFmtId="0" fontId="16" fillId="0" borderId="0" xfId="40" applyBorder="1"/>
    <xf numFmtId="0" fontId="30" fillId="4" borderId="42" xfId="40" applyFont="1" applyFill="1" applyBorder="1" applyAlignment="1" applyProtection="1">
      <alignment horizontal="center"/>
    </xf>
    <xf numFmtId="0" fontId="21" fillId="4" borderId="16" xfId="40" applyFont="1" applyFill="1" applyBorder="1" applyAlignment="1" applyProtection="1">
      <alignment horizontal="center"/>
    </xf>
    <xf numFmtId="0" fontId="21" fillId="4" borderId="19" xfId="40" applyFont="1" applyFill="1" applyBorder="1" applyProtection="1"/>
    <xf numFmtId="1" fontId="21" fillId="4" borderId="45" xfId="40" applyNumberFormat="1" applyFont="1" applyFill="1" applyBorder="1" applyAlignment="1" applyProtection="1">
      <alignment horizontal="center"/>
    </xf>
    <xf numFmtId="1" fontId="21" fillId="4" borderId="18" xfId="40" applyNumberFormat="1" applyFont="1" applyFill="1" applyBorder="1" applyAlignment="1" applyProtection="1">
      <alignment horizontal="center"/>
    </xf>
    <xf numFmtId="0" fontId="28" fillId="4" borderId="19" xfId="40" applyFont="1" applyFill="1" applyBorder="1" applyProtection="1"/>
    <xf numFmtId="1" fontId="21" fillId="4" borderId="27" xfId="40" applyNumberFormat="1" applyFont="1" applyFill="1" applyBorder="1" applyAlignment="1" applyProtection="1">
      <alignment horizontal="center"/>
    </xf>
    <xf numFmtId="1" fontId="21" fillId="4" borderId="48" xfId="40" applyNumberFormat="1" applyFont="1" applyFill="1" applyBorder="1" applyAlignment="1" applyProtection="1">
      <alignment horizontal="center"/>
    </xf>
    <xf numFmtId="1" fontId="21" fillId="4" borderId="49" xfId="40" applyNumberFormat="1" applyFont="1" applyFill="1" applyBorder="1" applyAlignment="1" applyProtection="1">
      <alignment horizontal="center"/>
    </xf>
    <xf numFmtId="1" fontId="21" fillId="4" borderId="50" xfId="40" applyNumberFormat="1" applyFont="1" applyFill="1" applyBorder="1" applyAlignment="1" applyProtection="1">
      <alignment horizontal="center"/>
    </xf>
    <xf numFmtId="0" fontId="28" fillId="0" borderId="0" xfId="40" applyFont="1" applyFill="1" applyBorder="1"/>
    <xf numFmtId="0" fontId="21" fillId="0" borderId="26" xfId="40" applyFont="1" applyFill="1" applyBorder="1" applyAlignment="1" applyProtection="1">
      <alignment horizontal="center"/>
      <protection locked="0"/>
    </xf>
    <xf numFmtId="0" fontId="21" fillId="25" borderId="61" xfId="40" applyFont="1" applyFill="1" applyBorder="1" applyAlignment="1" applyProtection="1">
      <alignment horizontal="center"/>
    </xf>
    <xf numFmtId="0" fontId="21" fillId="25" borderId="63" xfId="40" applyFont="1" applyFill="1" applyBorder="1" applyAlignment="1" applyProtection="1">
      <alignment horizontal="center"/>
    </xf>
    <xf numFmtId="0" fontId="21" fillId="0" borderId="17" xfId="39" applyNumberFormat="1" applyFont="1" applyBorder="1" applyAlignment="1" applyProtection="1">
      <alignment horizontal="center"/>
      <protection locked="0"/>
    </xf>
    <xf numFmtId="0" fontId="21" fillId="0" borderId="45" xfId="39" applyNumberFormat="1" applyFont="1" applyBorder="1" applyAlignment="1" applyProtection="1">
      <alignment horizontal="center"/>
      <protection locked="0"/>
    </xf>
    <xf numFmtId="0" fontId="21" fillId="0" borderId="53" xfId="39" applyNumberFormat="1" applyFont="1" applyBorder="1" applyAlignment="1" applyProtection="1">
      <alignment horizontal="center"/>
      <protection locked="0"/>
    </xf>
    <xf numFmtId="0" fontId="30" fillId="25" borderId="63" xfId="40" applyFont="1" applyFill="1" applyBorder="1" applyAlignment="1" applyProtection="1">
      <alignment horizontal="center"/>
    </xf>
    <xf numFmtId="0" fontId="21" fillId="4" borderId="19" xfId="40" applyFont="1" applyFill="1" applyBorder="1" applyAlignment="1" applyProtection="1">
      <alignment horizontal="center"/>
    </xf>
    <xf numFmtId="0" fontId="34" fillId="0" borderId="0" xfId="40" applyFont="1"/>
    <xf numFmtId="1" fontId="21" fillId="0" borderId="66" xfId="40" applyNumberFormat="1" applyFont="1" applyFill="1" applyBorder="1" applyAlignment="1" applyProtection="1">
      <alignment horizontal="center"/>
      <protection locked="0"/>
    </xf>
    <xf numFmtId="0" fontId="21" fillId="4" borderId="40" xfId="40" applyFont="1" applyFill="1" applyBorder="1" applyProtection="1"/>
    <xf numFmtId="0" fontId="21" fillId="4" borderId="41" xfId="40" applyFont="1" applyFill="1" applyBorder="1" applyProtection="1"/>
    <xf numFmtId="1" fontId="21" fillId="0" borderId="31" xfId="40" applyNumberFormat="1" applyFont="1" applyFill="1" applyBorder="1" applyAlignment="1" applyProtection="1">
      <alignment horizontal="center"/>
      <protection locked="0"/>
    </xf>
    <xf numFmtId="0" fontId="21" fillId="0" borderId="31" xfId="40" applyFont="1" applyFill="1" applyBorder="1" applyAlignment="1" applyProtection="1">
      <alignment horizontal="center"/>
      <protection locked="0"/>
    </xf>
    <xf numFmtId="0" fontId="21" fillId="4" borderId="31" xfId="40" applyFont="1" applyFill="1" applyBorder="1" applyAlignment="1" applyProtection="1">
      <alignment horizontal="center"/>
    </xf>
    <xf numFmtId="0" fontId="30" fillId="25" borderId="68" xfId="40" applyFont="1" applyFill="1" applyBorder="1" applyAlignment="1" applyProtection="1">
      <alignment horizontal="center"/>
    </xf>
    <xf numFmtId="0" fontId="21" fillId="4" borderId="15" xfId="40" applyFont="1" applyFill="1" applyBorder="1" applyProtection="1"/>
    <xf numFmtId="1" fontId="23" fillId="4" borderId="11" xfId="40" applyNumberFormat="1" applyFont="1" applyFill="1" applyBorder="1" applyAlignment="1" applyProtection="1">
      <alignment horizontal="center"/>
    </xf>
    <xf numFmtId="0" fontId="21" fillId="4" borderId="14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1" fontId="21" fillId="4" borderId="34" xfId="40" applyNumberFormat="1" applyFont="1" applyFill="1" applyBorder="1" applyAlignment="1" applyProtection="1">
      <alignment horizontal="center"/>
    </xf>
    <xf numFmtId="0" fontId="21" fillId="4" borderId="0" xfId="0" applyFont="1" applyFill="1" applyBorder="1" applyAlignment="1">
      <alignment horizontal="center" vertical="center" wrapText="1"/>
    </xf>
    <xf numFmtId="0" fontId="21" fillId="4" borderId="38" xfId="40" applyFont="1" applyFill="1" applyBorder="1" applyProtection="1"/>
    <xf numFmtId="0" fontId="21" fillId="4" borderId="39" xfId="40" applyFont="1" applyFill="1" applyBorder="1" applyProtection="1"/>
    <xf numFmtId="0" fontId="21" fillId="0" borderId="66" xfId="40" applyFont="1" applyFill="1" applyBorder="1" applyAlignment="1" applyProtection="1">
      <alignment horizontal="center"/>
      <protection locked="0"/>
    </xf>
    <xf numFmtId="0" fontId="21" fillId="4" borderId="43" xfId="40" applyFont="1" applyFill="1" applyBorder="1" applyProtection="1"/>
    <xf numFmtId="0" fontId="21" fillId="4" borderId="44" xfId="40" applyFont="1" applyFill="1" applyBorder="1" applyProtection="1"/>
    <xf numFmtId="1" fontId="21" fillId="4" borderId="20" xfId="40" applyNumberFormat="1" applyFont="1" applyFill="1" applyBorder="1" applyProtection="1"/>
    <xf numFmtId="0" fontId="21" fillId="4" borderId="45" xfId="40" applyFont="1" applyFill="1" applyBorder="1" applyProtection="1"/>
    <xf numFmtId="0" fontId="21" fillId="4" borderId="17" xfId="40" applyFont="1" applyFill="1" applyBorder="1" applyProtection="1"/>
    <xf numFmtId="1" fontId="21" fillId="4" borderId="51" xfId="40" applyNumberFormat="1" applyFont="1" applyFill="1" applyBorder="1" applyProtection="1"/>
    <xf numFmtId="0" fontId="21" fillId="0" borderId="0" xfId="40" applyFont="1" applyBorder="1"/>
    <xf numFmtId="0" fontId="21" fillId="0" borderId="0" xfId="40" applyFont="1"/>
    <xf numFmtId="0" fontId="16" fillId="0" borderId="0" xfId="40" applyFont="1" applyFill="1" applyBorder="1"/>
    <xf numFmtId="0" fontId="16" fillId="0" borderId="0" xfId="40" applyFont="1" applyFill="1"/>
    <xf numFmtId="0" fontId="16" fillId="0" borderId="0" xfId="40" applyFont="1"/>
    <xf numFmtId="0" fontId="21" fillId="0" borderId="65" xfId="46" applyFont="1" applyFill="1" applyBorder="1" applyAlignment="1" applyProtection="1">
      <alignment horizontal="center" vertical="center"/>
      <protection locked="0"/>
    </xf>
    <xf numFmtId="0" fontId="30" fillId="25" borderId="63" xfId="46" applyFont="1" applyFill="1" applyBorder="1" applyAlignment="1" applyProtection="1">
      <alignment horizontal="center"/>
    </xf>
    <xf numFmtId="1" fontId="23" fillId="4" borderId="52" xfId="40" applyNumberFormat="1" applyFont="1" applyFill="1" applyBorder="1" applyAlignment="1" applyProtection="1">
      <alignment horizontal="center"/>
    </xf>
    <xf numFmtId="0" fontId="24" fillId="4" borderId="0" xfId="40" applyFont="1" applyFill="1" applyBorder="1" applyAlignment="1" applyProtection="1">
      <alignment horizontal="center"/>
    </xf>
    <xf numFmtId="0" fontId="21" fillId="0" borderId="17" xfId="39" applyNumberFormat="1" applyFont="1" applyFill="1" applyBorder="1" applyAlignment="1" applyProtection="1">
      <alignment horizontal="center"/>
      <protection locked="0"/>
    </xf>
    <xf numFmtId="0" fontId="21" fillId="0" borderId="45" xfId="39" applyNumberFormat="1" applyFont="1" applyFill="1" applyBorder="1" applyAlignment="1" applyProtection="1">
      <alignment horizontal="center"/>
      <protection locked="0"/>
    </xf>
    <xf numFmtId="0" fontId="21" fillId="0" borderId="15" xfId="0" applyFont="1" applyFill="1" applyBorder="1" applyAlignment="1" applyProtection="1">
      <alignment horizontal="left" vertical="center" wrapText="1"/>
      <protection locked="0"/>
    </xf>
    <xf numFmtId="0" fontId="21" fillId="4" borderId="15" xfId="0" applyFont="1" applyFill="1" applyBorder="1" applyAlignment="1" applyProtection="1">
      <alignment horizontal="center" vertical="center" wrapText="1"/>
    </xf>
    <xf numFmtId="0" fontId="35" fillId="0" borderId="0" xfId="46" applyFill="1"/>
    <xf numFmtId="0" fontId="35" fillId="0" borderId="0" xfId="46"/>
    <xf numFmtId="0" fontId="35" fillId="0" borderId="0" xfId="46" applyFill="1" applyBorder="1"/>
    <xf numFmtId="0" fontId="35" fillId="0" borderId="0" xfId="46" applyFill="1" applyProtection="1">
      <protection locked="0"/>
    </xf>
    <xf numFmtId="0" fontId="35" fillId="0" borderId="0" xfId="46" applyBorder="1"/>
    <xf numFmtId="0" fontId="27" fillId="26" borderId="100" xfId="46" applyFont="1" applyFill="1" applyBorder="1" applyAlignment="1" applyProtection="1">
      <alignment horizontal="left"/>
    </xf>
    <xf numFmtId="0" fontId="27" fillId="26" borderId="101" xfId="46" applyFont="1" applyFill="1" applyBorder="1" applyProtection="1"/>
    <xf numFmtId="1" fontId="26" fillId="26" borderId="102" xfId="46" applyNumberFormat="1" applyFont="1" applyFill="1" applyBorder="1" applyAlignment="1" applyProtection="1">
      <alignment horizontal="center"/>
    </xf>
    <xf numFmtId="0" fontId="38" fillId="0" borderId="0" xfId="46" applyFont="1"/>
    <xf numFmtId="0" fontId="26" fillId="25" borderId="74" xfId="46" applyFont="1" applyFill="1" applyBorder="1" applyAlignment="1" applyProtection="1">
      <alignment horizontal="center"/>
    </xf>
    <xf numFmtId="0" fontId="27" fillId="25" borderId="104" xfId="46" applyFont="1" applyFill="1" applyBorder="1" applyProtection="1"/>
    <xf numFmtId="1" fontId="39" fillId="25" borderId="106" xfId="46" applyNumberFormat="1" applyFont="1" applyFill="1" applyBorder="1" applyAlignment="1" applyProtection="1">
      <alignment horizontal="center"/>
    </xf>
    <xf numFmtId="1" fontId="26" fillId="25" borderId="106" xfId="46" applyNumberFormat="1" applyFont="1" applyFill="1" applyBorder="1" applyAlignment="1" applyProtection="1">
      <alignment horizontal="center"/>
    </xf>
    <xf numFmtId="0" fontId="26" fillId="25" borderId="106" xfId="46" applyFont="1" applyFill="1" applyBorder="1" applyProtection="1"/>
    <xf numFmtId="1" fontId="26" fillId="25" borderId="0" xfId="46" applyNumberFormat="1" applyFont="1" applyFill="1" applyBorder="1" applyAlignment="1" applyProtection="1">
      <alignment horizontal="center"/>
    </xf>
    <xf numFmtId="0" fontId="26" fillId="25" borderId="107" xfId="46" applyFont="1" applyFill="1" applyBorder="1" applyProtection="1"/>
    <xf numFmtId="1" fontId="26" fillId="25" borderId="97" xfId="46" applyNumberFormat="1" applyFont="1" applyFill="1" applyBorder="1" applyAlignment="1" applyProtection="1">
      <alignment horizontal="center"/>
    </xf>
    <xf numFmtId="0" fontId="23" fillId="25" borderId="74" xfId="46" applyFont="1" applyFill="1" applyBorder="1" applyAlignment="1" applyProtection="1">
      <alignment horizontal="center"/>
    </xf>
    <xf numFmtId="0" fontId="30" fillId="25" borderId="109" xfId="46" applyFont="1" applyFill="1" applyBorder="1" applyProtection="1"/>
    <xf numFmtId="0" fontId="23" fillId="25" borderId="0" xfId="46" applyFont="1" applyFill="1" applyBorder="1" applyAlignment="1" applyProtection="1">
      <alignment horizontal="center"/>
    </xf>
    <xf numFmtId="0" fontId="21" fillId="25" borderId="100" xfId="46" applyFont="1" applyFill="1" applyBorder="1" applyAlignment="1" applyProtection="1">
      <alignment horizontal="left" vertical="center" wrapText="1"/>
    </xf>
    <xf numFmtId="0" fontId="21" fillId="25" borderId="101" xfId="46" applyFont="1" applyFill="1" applyBorder="1" applyAlignment="1" applyProtection="1">
      <alignment horizontal="center"/>
    </xf>
    <xf numFmtId="1" fontId="39" fillId="25" borderId="101" xfId="46" applyNumberFormat="1" applyFont="1" applyFill="1" applyBorder="1" applyAlignment="1" applyProtection="1">
      <alignment horizontal="center"/>
    </xf>
    <xf numFmtId="1" fontId="30" fillId="25" borderId="101" xfId="46" applyNumberFormat="1" applyFont="1" applyFill="1" applyBorder="1" applyAlignment="1" applyProtection="1">
      <alignment horizontal="center"/>
    </xf>
    <xf numFmtId="0" fontId="30" fillId="25" borderId="103" xfId="46" applyFont="1" applyFill="1" applyBorder="1" applyAlignment="1" applyProtection="1">
      <alignment horizontal="center"/>
    </xf>
    <xf numFmtId="0" fontId="30" fillId="25" borderId="101" xfId="46" applyFont="1" applyFill="1" applyBorder="1" applyAlignment="1" applyProtection="1">
      <alignment horizontal="center"/>
    </xf>
    <xf numFmtId="0" fontId="21" fillId="25" borderId="108" xfId="46" applyFont="1" applyFill="1" applyBorder="1" applyAlignment="1" applyProtection="1">
      <alignment horizontal="center"/>
    </xf>
    <xf numFmtId="0" fontId="21" fillId="25" borderId="74" xfId="46" applyFont="1" applyFill="1" applyBorder="1" applyAlignment="1" applyProtection="1">
      <alignment horizontal="left" vertical="center" wrapText="1"/>
    </xf>
    <xf numFmtId="0" fontId="21" fillId="25" borderId="109" xfId="46" applyFont="1" applyFill="1" applyBorder="1" applyAlignment="1" applyProtection="1">
      <alignment horizontal="center"/>
    </xf>
    <xf numFmtId="0" fontId="24" fillId="25" borderId="111" xfId="46" applyFont="1" applyFill="1" applyBorder="1" applyAlignment="1" applyProtection="1">
      <alignment horizontal="center"/>
    </xf>
    <xf numFmtId="1" fontId="39" fillId="25" borderId="112" xfId="46" applyNumberFormat="1" applyFont="1" applyFill="1" applyBorder="1" applyAlignment="1" applyProtection="1">
      <alignment horizontal="center"/>
    </xf>
    <xf numFmtId="1" fontId="30" fillId="25" borderId="112" xfId="46" applyNumberFormat="1" applyFont="1" applyFill="1" applyBorder="1" applyAlignment="1" applyProtection="1">
      <alignment horizontal="center"/>
    </xf>
    <xf numFmtId="0" fontId="30" fillId="25" borderId="113" xfId="46" applyFont="1" applyFill="1" applyBorder="1" applyAlignment="1" applyProtection="1">
      <alignment horizontal="center"/>
    </xf>
    <xf numFmtId="0" fontId="30" fillId="25" borderId="112" xfId="46" applyFont="1" applyFill="1" applyBorder="1" applyAlignment="1" applyProtection="1">
      <alignment horizontal="center"/>
    </xf>
    <xf numFmtId="0" fontId="21" fillId="25" borderId="71" xfId="46" applyFont="1" applyFill="1" applyBorder="1" applyAlignment="1" applyProtection="1">
      <alignment horizontal="center"/>
    </xf>
    <xf numFmtId="0" fontId="23" fillId="25" borderId="114" xfId="46" applyFont="1" applyFill="1" applyBorder="1" applyAlignment="1" applyProtection="1">
      <alignment horizontal="center"/>
    </xf>
    <xf numFmtId="0" fontId="24" fillId="25" borderId="115" xfId="46" applyFont="1" applyFill="1" applyBorder="1" applyAlignment="1" applyProtection="1">
      <alignment horizontal="center"/>
    </xf>
    <xf numFmtId="0" fontId="35" fillId="25" borderId="62" xfId="46" applyFill="1" applyBorder="1" applyProtection="1"/>
    <xf numFmtId="0" fontId="35" fillId="25" borderId="110" xfId="46" applyFill="1" applyBorder="1" applyProtection="1"/>
    <xf numFmtId="0" fontId="35" fillId="25" borderId="90" xfId="46" applyFill="1" applyBorder="1" applyProtection="1"/>
    <xf numFmtId="0" fontId="21" fillId="25" borderId="60" xfId="46" applyFont="1" applyFill="1" applyBorder="1" applyAlignment="1" applyProtection="1">
      <alignment horizontal="left"/>
    </xf>
    <xf numFmtId="0" fontId="21" fillId="25" borderId="63" xfId="46" applyFont="1" applyFill="1" applyBorder="1" applyProtection="1"/>
    <xf numFmtId="0" fontId="28" fillId="25" borderId="63" xfId="46" applyFont="1" applyFill="1" applyBorder="1" applyProtection="1"/>
    <xf numFmtId="0" fontId="21" fillId="0" borderId="0" xfId="46" applyFont="1" applyFill="1" applyBorder="1" applyAlignment="1">
      <alignment horizontal="left"/>
    </xf>
    <xf numFmtId="0" fontId="28" fillId="0" borderId="0" xfId="46" applyFont="1" applyFill="1" applyBorder="1"/>
    <xf numFmtId="0" fontId="21" fillId="0" borderId="0" xfId="46" applyFont="1" applyFill="1" applyAlignment="1">
      <alignment horizontal="left"/>
    </xf>
    <xf numFmtId="0" fontId="21" fillId="0" borderId="0" xfId="46" applyFont="1" applyAlignment="1">
      <alignment horizontal="left"/>
    </xf>
    <xf numFmtId="0" fontId="36" fillId="25" borderId="62" xfId="49" applyFill="1" applyBorder="1" applyAlignment="1" applyProtection="1">
      <alignment horizontal="left" vertical="center" wrapText="1"/>
    </xf>
    <xf numFmtId="0" fontId="27" fillId="25" borderId="100" xfId="46" applyFont="1" applyFill="1" applyBorder="1" applyAlignment="1" applyProtection="1">
      <alignment horizontal="left"/>
    </xf>
    <xf numFmtId="0" fontId="27" fillId="25" borderId="101" xfId="46" applyFont="1" applyFill="1" applyBorder="1" applyProtection="1"/>
    <xf numFmtId="0" fontId="26" fillId="4" borderId="27" xfId="40" applyFont="1" applyFill="1" applyBorder="1" applyAlignment="1" applyProtection="1">
      <alignment horizontal="center"/>
    </xf>
    <xf numFmtId="0" fontId="21" fillId="0" borderId="69" xfId="46" applyFont="1" applyFill="1" applyBorder="1" applyAlignment="1" applyProtection="1">
      <alignment horizontal="center"/>
      <protection locked="0"/>
    </xf>
    <xf numFmtId="0" fontId="21" fillId="4" borderId="37" xfId="40" applyFont="1" applyFill="1" applyBorder="1" applyProtection="1"/>
    <xf numFmtId="0" fontId="21" fillId="4" borderId="46" xfId="40" applyFont="1" applyFill="1" applyBorder="1" applyProtection="1"/>
    <xf numFmtId="0" fontId="21" fillId="0" borderId="117" xfId="40" applyFont="1" applyFill="1" applyBorder="1" applyAlignment="1" applyProtection="1">
      <alignment horizontal="center"/>
      <protection locked="0"/>
    </xf>
    <xf numFmtId="0" fontId="21" fillId="0" borderId="64" xfId="40" applyFont="1" applyFill="1" applyBorder="1" applyAlignment="1" applyProtection="1">
      <alignment horizontal="center"/>
      <protection locked="0"/>
    </xf>
    <xf numFmtId="0" fontId="21" fillId="0" borderId="119" xfId="40" applyFont="1" applyFill="1" applyBorder="1" applyAlignment="1" applyProtection="1">
      <alignment horizontal="center"/>
      <protection locked="0"/>
    </xf>
    <xf numFmtId="0" fontId="24" fillId="4" borderId="36" xfId="40" applyFont="1" applyFill="1" applyBorder="1" applyAlignment="1" applyProtection="1">
      <alignment horizontal="center"/>
    </xf>
    <xf numFmtId="0" fontId="23" fillId="4" borderId="33" xfId="40" applyFont="1" applyFill="1" applyBorder="1" applyAlignment="1" applyProtection="1">
      <alignment horizontal="center"/>
    </xf>
    <xf numFmtId="0" fontId="21" fillId="4" borderId="120" xfId="40" applyFont="1" applyFill="1" applyBorder="1" applyProtection="1"/>
    <xf numFmtId="0" fontId="21" fillId="4" borderId="121" xfId="40" applyFont="1" applyFill="1" applyBorder="1" applyProtection="1"/>
    <xf numFmtId="0" fontId="29" fillId="0" borderId="63" xfId="40" applyFont="1" applyBorder="1"/>
    <xf numFmtId="0" fontId="34" fillId="0" borderId="63" xfId="40" applyFont="1" applyBorder="1"/>
    <xf numFmtId="0" fontId="16" fillId="0" borderId="63" xfId="40" applyBorder="1"/>
    <xf numFmtId="0" fontId="35" fillId="28" borderId="63" xfId="46" applyFill="1" applyBorder="1"/>
    <xf numFmtId="0" fontId="35" fillId="0" borderId="63" xfId="46" applyBorder="1"/>
    <xf numFmtId="0" fontId="16" fillId="0" borderId="63" xfId="40" applyFont="1" applyFill="1" applyBorder="1"/>
    <xf numFmtId="0" fontId="25" fillId="4" borderId="122" xfId="40" applyFont="1" applyFill="1" applyBorder="1" applyAlignment="1" applyProtection="1">
      <alignment horizontal="center"/>
    </xf>
    <xf numFmtId="1" fontId="23" fillId="4" borderId="36" xfId="40" applyNumberFormat="1" applyFont="1" applyFill="1" applyBorder="1" applyAlignment="1" applyProtection="1">
      <alignment horizontal="center"/>
    </xf>
    <xf numFmtId="0" fontId="23" fillId="4" borderId="23" xfId="40" applyFont="1" applyFill="1" applyBorder="1" applyAlignment="1" applyProtection="1">
      <alignment horizontal="center"/>
    </xf>
    <xf numFmtId="0" fontId="23" fillId="4" borderId="28" xfId="40" applyFont="1" applyFill="1" applyBorder="1" applyAlignment="1" applyProtection="1">
      <alignment horizontal="center"/>
    </xf>
    <xf numFmtId="0" fontId="26" fillId="25" borderId="98" xfId="46" applyFont="1" applyFill="1" applyBorder="1" applyAlignment="1" applyProtection="1">
      <alignment horizontal="center"/>
    </xf>
    <xf numFmtId="0" fontId="26" fillId="26" borderId="103" xfId="46" applyFont="1" applyFill="1" applyBorder="1" applyAlignment="1" applyProtection="1">
      <alignment horizontal="center"/>
    </xf>
    <xf numFmtId="0" fontId="34" fillId="0" borderId="61" xfId="40" applyFont="1" applyBorder="1"/>
    <xf numFmtId="0" fontId="16" fillId="0" borderId="61" xfId="40" applyBorder="1"/>
    <xf numFmtId="1" fontId="23" fillId="4" borderId="123" xfId="40" applyNumberFormat="1" applyFont="1" applyFill="1" applyBorder="1" applyAlignment="1" applyProtection="1">
      <alignment horizontal="center"/>
    </xf>
    <xf numFmtId="0" fontId="21" fillId="4" borderId="124" xfId="0" applyFont="1" applyFill="1" applyBorder="1" applyAlignment="1">
      <alignment horizontal="center" vertical="center" wrapText="1"/>
    </xf>
    <xf numFmtId="0" fontId="25" fillId="29" borderId="36" xfId="40" applyFont="1" applyFill="1" applyBorder="1" applyAlignment="1" applyProtection="1">
      <alignment horizontal="center" vertical="center"/>
    </xf>
    <xf numFmtId="1" fontId="23" fillId="29" borderId="34" xfId="0" applyNumberFormat="1" applyFont="1" applyFill="1" applyBorder="1" applyAlignment="1">
      <alignment horizontal="center" vertical="center"/>
    </xf>
    <xf numFmtId="0" fontId="23" fillId="30" borderId="28" xfId="40" applyFont="1" applyFill="1" applyBorder="1" applyAlignment="1" applyProtection="1">
      <alignment horizontal="center" vertical="center"/>
    </xf>
    <xf numFmtId="1" fontId="23" fillId="29" borderId="52" xfId="0" applyNumberFormat="1" applyFont="1" applyFill="1" applyBorder="1" applyAlignment="1">
      <alignment horizontal="center" vertical="center"/>
    </xf>
    <xf numFmtId="0" fontId="21" fillId="0" borderId="115" xfId="0" applyFont="1" applyBorder="1" applyAlignment="1">
      <alignment horizontal="left" vertical="center"/>
    </xf>
    <xf numFmtId="0" fontId="30" fillId="25" borderId="126" xfId="46" applyFont="1" applyFill="1" applyBorder="1" applyProtection="1"/>
    <xf numFmtId="0" fontId="27" fillId="4" borderId="22" xfId="40" applyFont="1" applyFill="1" applyBorder="1" applyAlignment="1" applyProtection="1">
      <alignment horizontal="center"/>
    </xf>
    <xf numFmtId="0" fontId="21" fillId="4" borderId="33" xfId="40" applyFont="1" applyFill="1" applyBorder="1" applyAlignment="1" applyProtection="1">
      <alignment horizontal="center" vertical="center" wrapText="1"/>
    </xf>
    <xf numFmtId="0" fontId="31" fillId="24" borderId="33" xfId="40" applyFont="1" applyFill="1" applyBorder="1" applyAlignment="1" applyProtection="1">
      <alignment horizontal="center" vertical="center" wrapText="1"/>
    </xf>
    <xf numFmtId="0" fontId="21" fillId="4" borderId="30" xfId="40" applyFont="1" applyFill="1" applyBorder="1" applyAlignment="1" applyProtection="1">
      <alignment horizontal="center"/>
    </xf>
    <xf numFmtId="0" fontId="21" fillId="4" borderId="47" xfId="40" applyFont="1" applyFill="1" applyBorder="1" applyAlignment="1" applyProtection="1">
      <alignment horizontal="center"/>
    </xf>
    <xf numFmtId="0" fontId="21" fillId="0" borderId="0" xfId="40" applyFont="1" applyFill="1" applyBorder="1" applyAlignment="1">
      <alignment horizontal="center"/>
    </xf>
    <xf numFmtId="0" fontId="21" fillId="0" borderId="0" xfId="40" applyFont="1" applyFill="1" applyAlignment="1">
      <alignment horizontal="center"/>
    </xf>
    <xf numFmtId="0" fontId="21" fillId="0" borderId="0" xfId="40" applyFont="1" applyAlignment="1">
      <alignment horizontal="center"/>
    </xf>
    <xf numFmtId="0" fontId="21" fillId="32" borderId="61" xfId="40" applyFont="1" applyFill="1" applyBorder="1" applyAlignment="1" applyProtection="1">
      <alignment horizontal="center"/>
    </xf>
    <xf numFmtId="0" fontId="21" fillId="32" borderId="105" xfId="40" applyFont="1" applyFill="1" applyBorder="1" applyAlignment="1" applyProtection="1">
      <alignment horizontal="center"/>
    </xf>
    <xf numFmtId="0" fontId="21" fillId="0" borderId="62" xfId="40" applyFont="1" applyFill="1" applyBorder="1" applyAlignment="1" applyProtection="1">
      <alignment horizontal="left"/>
      <protection locked="0"/>
    </xf>
    <xf numFmtId="0" fontId="21" fillId="0" borderId="60" xfId="40" applyFont="1" applyFill="1" applyBorder="1" applyAlignment="1" applyProtection="1">
      <alignment horizontal="left" vertical="center"/>
      <protection locked="0"/>
    </xf>
    <xf numFmtId="0" fontId="21" fillId="0" borderId="65" xfId="40" applyFont="1" applyFill="1" applyBorder="1" applyAlignment="1" applyProtection="1">
      <alignment horizontal="left" vertical="center"/>
      <protection locked="0"/>
    </xf>
    <xf numFmtId="0" fontId="21" fillId="0" borderId="118" xfId="46" applyFont="1" applyFill="1" applyBorder="1" applyAlignment="1" applyProtection="1">
      <alignment horizontal="left" vertical="center"/>
      <protection locked="0"/>
    </xf>
    <xf numFmtId="0" fontId="21" fillId="0" borderId="69" xfId="46" applyFont="1" applyFill="1" applyBorder="1" applyAlignment="1" applyProtection="1">
      <alignment horizontal="left"/>
      <protection locked="0"/>
    </xf>
    <xf numFmtId="0" fontId="21" fillId="0" borderId="60" xfId="40" applyFont="1" applyFill="1" applyBorder="1" applyAlignment="1" applyProtection="1">
      <alignment vertical="center"/>
      <protection locked="0"/>
    </xf>
    <xf numFmtId="0" fontId="21" fillId="0" borderId="65" xfId="40" applyFont="1" applyFill="1" applyBorder="1" applyAlignment="1" applyProtection="1">
      <alignment vertical="center"/>
      <protection locked="0"/>
    </xf>
    <xf numFmtId="0" fontId="16" fillId="0" borderId="63" xfId="40" applyFont="1" applyBorder="1"/>
    <xf numFmtId="0" fontId="16" fillId="0" borderId="61" xfId="40" applyFont="1" applyBorder="1"/>
    <xf numFmtId="1" fontId="23" fillId="25" borderId="62" xfId="46" applyNumberFormat="1" applyFont="1" applyFill="1" applyBorder="1" applyAlignment="1" applyProtection="1">
      <alignment horizontal="center" vertical="center"/>
    </xf>
    <xf numFmtId="0" fontId="21" fillId="35" borderId="61" xfId="40" applyFont="1" applyFill="1" applyBorder="1" applyAlignment="1" applyProtection="1">
      <alignment horizontal="center"/>
    </xf>
    <xf numFmtId="0" fontId="21" fillId="35" borderId="16" xfId="40" applyFont="1" applyFill="1" applyBorder="1" applyAlignment="1" applyProtection="1">
      <alignment horizontal="left"/>
      <protection locked="0"/>
    </xf>
    <xf numFmtId="1" fontId="21" fillId="33" borderId="19" xfId="40" applyNumberFormat="1" applyFont="1" applyFill="1" applyBorder="1" applyAlignment="1" applyProtection="1">
      <alignment horizontal="center" vertical="center"/>
    </xf>
    <xf numFmtId="1" fontId="21" fillId="4" borderId="19" xfId="40" applyNumberFormat="1" applyFont="1" applyFill="1" applyBorder="1" applyAlignment="1" applyProtection="1">
      <alignment horizontal="center" vertical="center"/>
    </xf>
    <xf numFmtId="0" fontId="21" fillId="28" borderId="18" xfId="40" applyFont="1" applyFill="1" applyBorder="1" applyAlignment="1" applyProtection="1">
      <protection locked="0"/>
    </xf>
    <xf numFmtId="0" fontId="21" fillId="38" borderId="61" xfId="40" applyFont="1" applyFill="1" applyBorder="1" applyAlignment="1" applyProtection="1">
      <alignment horizontal="center"/>
    </xf>
    <xf numFmtId="1" fontId="21" fillId="39" borderId="19" xfId="40" applyNumberFormat="1" applyFont="1" applyFill="1" applyBorder="1" applyAlignment="1" applyProtection="1">
      <alignment horizontal="center" vertical="center"/>
    </xf>
    <xf numFmtId="0" fontId="21" fillId="38" borderId="63" xfId="40" applyFont="1" applyFill="1" applyBorder="1" applyAlignment="1" applyProtection="1">
      <alignment horizontal="center"/>
    </xf>
    <xf numFmtId="1" fontId="21" fillId="40" borderId="19" xfId="40" applyNumberFormat="1" applyFont="1" applyFill="1" applyBorder="1" applyAlignment="1" applyProtection="1">
      <alignment horizontal="center" vertical="center"/>
    </xf>
    <xf numFmtId="0" fontId="21" fillId="28" borderId="63" xfId="40" applyFont="1" applyFill="1" applyBorder="1" applyAlignment="1" applyProtection="1">
      <alignment horizontal="center"/>
    </xf>
    <xf numFmtId="0" fontId="21" fillId="37" borderId="61" xfId="40" applyFont="1" applyFill="1" applyBorder="1" applyAlignment="1" applyProtection="1">
      <alignment horizontal="center"/>
    </xf>
    <xf numFmtId="1" fontId="21" fillId="41" borderId="19" xfId="40" applyNumberFormat="1" applyFont="1" applyFill="1" applyBorder="1" applyAlignment="1" applyProtection="1">
      <alignment horizontal="center" vertical="center"/>
    </xf>
    <xf numFmtId="0" fontId="21" fillId="34" borderId="61" xfId="40" applyFont="1" applyFill="1" applyBorder="1" applyAlignment="1" applyProtection="1">
      <alignment horizontal="center"/>
    </xf>
    <xf numFmtId="1" fontId="21" fillId="42" borderId="19" xfId="40" applyNumberFormat="1" applyFont="1" applyFill="1" applyBorder="1" applyAlignment="1" applyProtection="1">
      <alignment horizontal="center" vertical="center"/>
    </xf>
    <xf numFmtId="0" fontId="21" fillId="34" borderId="63" xfId="40" applyFont="1" applyFill="1" applyBorder="1" applyAlignment="1" applyProtection="1">
      <alignment horizontal="center"/>
    </xf>
    <xf numFmtId="1" fontId="21" fillId="36" borderId="19" xfId="40" applyNumberFormat="1" applyFont="1" applyFill="1" applyBorder="1" applyAlignment="1" applyProtection="1">
      <alignment horizontal="center" vertical="center"/>
    </xf>
    <xf numFmtId="0" fontId="21" fillId="28" borderId="16" xfId="40" applyFont="1" applyFill="1" applyBorder="1" applyAlignment="1" applyProtection="1">
      <alignment horizontal="left"/>
      <protection locked="0"/>
    </xf>
    <xf numFmtId="0" fontId="21" fillId="25" borderId="67" xfId="40" applyFont="1" applyFill="1" applyBorder="1" applyAlignment="1" applyProtection="1">
      <alignment horizontal="center"/>
    </xf>
    <xf numFmtId="0" fontId="21" fillId="25" borderId="66" xfId="40" applyFont="1" applyFill="1" applyBorder="1" applyAlignment="1" applyProtection="1">
      <alignment horizontal="center"/>
    </xf>
    <xf numFmtId="0" fontId="16" fillId="0" borderId="16" xfId="40" applyBorder="1"/>
    <xf numFmtId="0" fontId="16" fillId="0" borderId="19" xfId="40" applyBorder="1"/>
    <xf numFmtId="0" fontId="21" fillId="37" borderId="128" xfId="40" applyFont="1" applyFill="1" applyBorder="1" applyAlignment="1" applyProtection="1">
      <alignment horizontal="left"/>
      <protection locked="0"/>
    </xf>
    <xf numFmtId="0" fontId="21" fillId="34" borderId="128" xfId="40" applyFont="1" applyFill="1" applyBorder="1" applyAlignment="1" applyProtection="1">
      <alignment horizontal="left" vertical="center"/>
      <protection locked="0"/>
    </xf>
    <xf numFmtId="0" fontId="21" fillId="38" borderId="128" xfId="40" applyFont="1" applyFill="1" applyBorder="1" applyAlignment="1" applyProtection="1">
      <alignment horizontal="left"/>
      <protection locked="0"/>
    </xf>
    <xf numFmtId="0" fontId="21" fillId="0" borderId="128" xfId="40" applyFont="1" applyFill="1" applyBorder="1" applyAlignment="1" applyProtection="1">
      <alignment horizontal="center" vertical="center"/>
      <protection locked="0"/>
    </xf>
    <xf numFmtId="0" fontId="21" fillId="0" borderId="130" xfId="46" applyFont="1" applyFill="1" applyBorder="1" applyAlignment="1" applyProtection="1">
      <alignment horizontal="center" vertical="center"/>
      <protection locked="0"/>
    </xf>
    <xf numFmtId="0" fontId="21" fillId="0" borderId="131" xfId="0" applyFont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/>
    </xf>
    <xf numFmtId="0" fontId="21" fillId="0" borderId="128" xfId="40" applyFont="1" applyFill="1" applyBorder="1" applyAlignment="1" applyProtection="1">
      <alignment horizontal="center"/>
      <protection locked="0"/>
    </xf>
    <xf numFmtId="0" fontId="21" fillId="0" borderId="133" xfId="46" applyFont="1" applyFill="1" applyBorder="1" applyAlignment="1" applyProtection="1">
      <alignment horizontal="center" vertical="center"/>
      <protection locked="0"/>
    </xf>
    <xf numFmtId="0" fontId="29" fillId="0" borderId="61" xfId="40" applyFont="1" applyBorder="1"/>
    <xf numFmtId="0" fontId="35" fillId="28" borderId="61" xfId="46" applyFill="1" applyBorder="1"/>
    <xf numFmtId="0" fontId="16" fillId="0" borderId="61" xfId="40" applyFont="1" applyFill="1" applyBorder="1"/>
    <xf numFmtId="0" fontId="35" fillId="0" borderId="61" xfId="46" applyBorder="1"/>
    <xf numFmtId="1" fontId="26" fillId="26" borderId="136" xfId="46" applyNumberFormat="1" applyFont="1" applyFill="1" applyBorder="1" applyAlignment="1" applyProtection="1">
      <alignment horizontal="center"/>
    </xf>
    <xf numFmtId="0" fontId="21" fillId="31" borderId="137" xfId="40" applyFont="1" applyFill="1" applyBorder="1" applyAlignment="1" applyProtection="1">
      <alignment horizontal="left"/>
      <protection locked="0"/>
    </xf>
    <xf numFmtId="1" fontId="21" fillId="4" borderId="138" xfId="40" applyNumberFormat="1" applyFont="1" applyFill="1" applyBorder="1" applyAlignment="1" applyProtection="1">
      <alignment horizontal="center" vertical="center" shrinkToFit="1"/>
    </xf>
    <xf numFmtId="0" fontId="21" fillId="0" borderId="60" xfId="40" applyFont="1" applyFill="1" applyBorder="1" applyAlignment="1" applyProtection="1">
      <alignment horizontal="center" vertical="center"/>
      <protection locked="0"/>
    </xf>
    <xf numFmtId="0" fontId="27" fillId="4" borderId="139" xfId="40" applyFont="1" applyFill="1" applyBorder="1" applyAlignment="1" applyProtection="1">
      <alignment horizontal="left"/>
    </xf>
    <xf numFmtId="1" fontId="26" fillId="25" borderId="99" xfId="46" applyNumberFormat="1" applyFont="1" applyFill="1" applyBorder="1" applyAlignment="1" applyProtection="1">
      <alignment horizontal="center"/>
    </xf>
    <xf numFmtId="0" fontId="35" fillId="25" borderId="91" xfId="46" applyFill="1" applyBorder="1" applyProtection="1"/>
    <xf numFmtId="1" fontId="21" fillId="4" borderId="138" xfId="40" applyNumberFormat="1" applyFont="1" applyFill="1" applyBorder="1" applyProtection="1"/>
    <xf numFmtId="0" fontId="21" fillId="4" borderId="141" xfId="40" applyFont="1" applyFill="1" applyBorder="1" applyAlignment="1" applyProtection="1">
      <alignment horizontal="left"/>
    </xf>
    <xf numFmtId="0" fontId="30" fillId="4" borderId="142" xfId="40" applyFont="1" applyFill="1" applyBorder="1" applyAlignment="1" applyProtection="1">
      <alignment horizontal="center"/>
    </xf>
    <xf numFmtId="0" fontId="21" fillId="4" borderId="142" xfId="40" applyFont="1" applyFill="1" applyBorder="1" applyProtection="1"/>
    <xf numFmtId="1" fontId="21" fillId="4" borderId="143" xfId="40" applyNumberFormat="1" applyFont="1" applyFill="1" applyBorder="1" applyAlignment="1" applyProtection="1">
      <alignment horizontal="center"/>
    </xf>
    <xf numFmtId="1" fontId="21" fillId="4" borderId="144" xfId="40" applyNumberFormat="1" applyFont="1" applyFill="1" applyBorder="1" applyAlignment="1" applyProtection="1">
      <alignment horizontal="center"/>
    </xf>
    <xf numFmtId="1" fontId="21" fillId="4" borderId="145" xfId="40" applyNumberFormat="1" applyFont="1" applyFill="1" applyBorder="1" applyAlignment="1" applyProtection="1">
      <alignment horizontal="center"/>
    </xf>
    <xf numFmtId="1" fontId="21" fillId="4" borderId="146" xfId="40" applyNumberFormat="1" applyFont="1" applyFill="1" applyBorder="1" applyProtection="1"/>
    <xf numFmtId="0" fontId="37" fillId="25" borderId="96" xfId="46" applyFont="1" applyFill="1" applyBorder="1" applyAlignment="1" applyProtection="1">
      <alignment horizontal="center" vertical="center" wrapText="1"/>
    </xf>
    <xf numFmtId="0" fontId="37" fillId="25" borderId="97" xfId="46" applyFont="1" applyFill="1" applyBorder="1" applyAlignment="1" applyProtection="1">
      <alignment horizontal="center" vertical="center" wrapText="1"/>
    </xf>
    <xf numFmtId="1" fontId="23" fillId="4" borderId="150" xfId="40" applyNumberFormat="1" applyFont="1" applyFill="1" applyBorder="1" applyAlignment="1" applyProtection="1">
      <alignment horizontal="center"/>
    </xf>
    <xf numFmtId="0" fontId="26" fillId="25" borderId="151" xfId="46" applyFont="1" applyFill="1" applyBorder="1" applyAlignment="1" applyProtection="1">
      <alignment horizontal="center"/>
    </xf>
    <xf numFmtId="0" fontId="21" fillId="35" borderId="92" xfId="40" applyFont="1" applyFill="1" applyBorder="1" applyAlignment="1" applyProtection="1">
      <protection locked="0"/>
    </xf>
    <xf numFmtId="0" fontId="21" fillId="37" borderId="152" xfId="40" applyFont="1" applyFill="1" applyBorder="1" applyProtection="1">
      <protection locked="0"/>
    </xf>
    <xf numFmtId="0" fontId="21" fillId="28" borderId="21" xfId="40" applyFont="1" applyFill="1" applyBorder="1" applyAlignment="1" applyProtection="1">
      <alignment horizontal="left"/>
      <protection locked="0"/>
    </xf>
    <xf numFmtId="0" fontId="21" fillId="0" borderId="62" xfId="40" applyFont="1" applyFill="1" applyBorder="1" applyAlignment="1" applyProtection="1">
      <alignment wrapText="1"/>
      <protection locked="0"/>
    </xf>
    <xf numFmtId="0" fontId="21" fillId="0" borderId="92" xfId="40" applyFont="1" applyFill="1" applyBorder="1" applyAlignment="1" applyProtection="1">
      <alignment wrapText="1"/>
      <protection locked="0"/>
    </xf>
    <xf numFmtId="0" fontId="21" fillId="32" borderId="18" xfId="39" applyNumberFormat="1" applyFont="1" applyFill="1" applyBorder="1" applyAlignment="1" applyProtection="1">
      <alignment horizontal="center" vertical="center"/>
      <protection locked="0"/>
    </xf>
    <xf numFmtId="0" fontId="21" fillId="35" borderId="18" xfId="39" applyNumberFormat="1" applyFont="1" applyFill="1" applyBorder="1" applyAlignment="1" applyProtection="1">
      <alignment horizontal="center" vertical="center"/>
      <protection locked="0"/>
    </xf>
    <xf numFmtId="0" fontId="21" fillId="37" borderId="18" xfId="39" applyNumberFormat="1" applyFont="1" applyFill="1" applyBorder="1" applyAlignment="1" applyProtection="1">
      <alignment horizontal="center" vertical="center"/>
      <protection locked="0"/>
    </xf>
    <xf numFmtId="0" fontId="21" fillId="34" borderId="18" xfId="39" applyNumberFormat="1" applyFont="1" applyFill="1" applyBorder="1" applyAlignment="1" applyProtection="1">
      <alignment horizontal="center" vertical="center"/>
      <protection locked="0"/>
    </xf>
    <xf numFmtId="0" fontId="21" fillId="38" borderId="18" xfId="39" applyNumberFormat="1" applyFont="1" applyFill="1" applyBorder="1" applyAlignment="1" applyProtection="1">
      <alignment horizontal="center" vertical="center"/>
      <protection locked="0"/>
    </xf>
    <xf numFmtId="0" fontId="21" fillId="28" borderId="18" xfId="39" applyNumberFormat="1" applyFont="1" applyFill="1" applyBorder="1" applyAlignment="1" applyProtection="1">
      <alignment horizontal="center" vertical="center"/>
      <protection locked="0"/>
    </xf>
    <xf numFmtId="0" fontId="21" fillId="0" borderId="18" xfId="39" applyNumberFormat="1" applyFont="1" applyBorder="1" applyAlignment="1" applyProtection="1">
      <alignment horizontal="center" vertical="center"/>
      <protection locked="0"/>
    </xf>
    <xf numFmtId="0" fontId="21" fillId="0" borderId="54" xfId="39" applyNumberFormat="1" applyFont="1" applyBorder="1" applyAlignment="1" applyProtection="1">
      <alignment horizontal="center" vertical="center"/>
      <protection locked="0"/>
    </xf>
    <xf numFmtId="0" fontId="37" fillId="25" borderId="153" xfId="46" applyFont="1" applyFill="1" applyBorder="1" applyAlignment="1" applyProtection="1">
      <alignment horizontal="center" vertical="center" wrapText="1"/>
    </xf>
    <xf numFmtId="1" fontId="21" fillId="4" borderId="102" xfId="40" applyNumberFormat="1" applyFont="1" applyFill="1" applyBorder="1" applyAlignment="1" applyProtection="1">
      <alignment horizontal="center"/>
    </xf>
    <xf numFmtId="1" fontId="21" fillId="4" borderId="101" xfId="40" applyNumberFormat="1" applyFont="1" applyFill="1" applyBorder="1" applyAlignment="1" applyProtection="1">
      <alignment horizontal="center"/>
    </xf>
    <xf numFmtId="1" fontId="21" fillId="4" borderId="159" xfId="40" applyNumberFormat="1" applyFont="1" applyFill="1" applyBorder="1" applyAlignment="1" applyProtection="1">
      <alignment horizontal="center"/>
    </xf>
    <xf numFmtId="1" fontId="21" fillId="4" borderId="112" xfId="40" applyNumberFormat="1" applyFont="1" applyFill="1" applyBorder="1" applyAlignment="1" applyProtection="1">
      <alignment horizontal="center"/>
    </xf>
    <xf numFmtId="0" fontId="26" fillId="26" borderId="160" xfId="46" applyFont="1" applyFill="1" applyBorder="1" applyAlignment="1" applyProtection="1">
      <alignment horizontal="center"/>
    </xf>
    <xf numFmtId="0" fontId="26" fillId="25" borderId="90" xfId="46" applyFont="1" applyFill="1" applyBorder="1" applyAlignment="1" applyProtection="1">
      <alignment horizontal="center"/>
    </xf>
    <xf numFmtId="0" fontId="21" fillId="0" borderId="21" xfId="40" applyFont="1" applyFill="1" applyBorder="1" applyAlignment="1" applyProtection="1">
      <protection locked="0"/>
    </xf>
    <xf numFmtId="0" fontId="21" fillId="0" borderId="92" xfId="40" applyFont="1" applyFill="1" applyBorder="1" applyAlignment="1" applyProtection="1">
      <protection locked="0"/>
    </xf>
    <xf numFmtId="1" fontId="39" fillId="25" borderId="161" xfId="46" applyNumberFormat="1" applyFont="1" applyFill="1" applyBorder="1" applyAlignment="1" applyProtection="1">
      <alignment horizontal="center"/>
    </xf>
    <xf numFmtId="1" fontId="21" fillId="4" borderId="125" xfId="40" applyNumberFormat="1" applyFont="1" applyFill="1" applyBorder="1" applyAlignment="1" applyProtection="1">
      <alignment horizontal="center"/>
    </xf>
    <xf numFmtId="1" fontId="26" fillId="25" borderId="96" xfId="46" applyNumberFormat="1" applyFont="1" applyFill="1" applyBorder="1" applyAlignment="1" applyProtection="1">
      <alignment horizontal="center"/>
    </xf>
    <xf numFmtId="0" fontId="21" fillId="0" borderId="92" xfId="40" applyFont="1" applyFill="1" applyBorder="1" applyAlignment="1" applyProtection="1">
      <alignment horizontal="left"/>
      <protection locked="0"/>
    </xf>
    <xf numFmtId="0" fontId="21" fillId="0" borderId="115" xfId="40" applyFont="1" applyFill="1" applyBorder="1" applyAlignment="1" applyProtection="1">
      <protection locked="0"/>
    </xf>
    <xf numFmtId="0" fontId="23" fillId="25" borderId="162" xfId="46" applyFont="1" applyFill="1" applyBorder="1" applyAlignment="1" applyProtection="1">
      <alignment horizontal="center"/>
    </xf>
    <xf numFmtId="1" fontId="39" fillId="25" borderId="102" xfId="46" applyNumberFormat="1" applyFont="1" applyFill="1" applyBorder="1" applyAlignment="1" applyProtection="1">
      <alignment horizontal="center"/>
    </xf>
    <xf numFmtId="1" fontId="39" fillId="25" borderId="159" xfId="46" applyNumberFormat="1" applyFont="1" applyFill="1" applyBorder="1" applyAlignment="1" applyProtection="1">
      <alignment horizontal="center"/>
    </xf>
    <xf numFmtId="1" fontId="21" fillId="4" borderId="165" xfId="40" applyNumberFormat="1" applyFont="1" applyFill="1" applyBorder="1" applyAlignment="1" applyProtection="1">
      <alignment horizontal="center"/>
    </xf>
    <xf numFmtId="1" fontId="39" fillId="25" borderId="116" xfId="46" applyNumberFormat="1" applyFont="1" applyFill="1" applyBorder="1" applyAlignment="1" applyProtection="1">
      <alignment horizontal="center"/>
    </xf>
    <xf numFmtId="1" fontId="21" fillId="4" borderId="157" xfId="40" applyNumberFormat="1" applyFont="1" applyFill="1" applyBorder="1" applyAlignment="1" applyProtection="1">
      <alignment horizontal="center"/>
    </xf>
    <xf numFmtId="1" fontId="21" fillId="4" borderId="155" xfId="40" applyNumberFormat="1" applyFont="1" applyFill="1" applyBorder="1" applyAlignment="1" applyProtection="1">
      <alignment horizontal="center"/>
    </xf>
    <xf numFmtId="1" fontId="21" fillId="4" borderId="166" xfId="40" applyNumberFormat="1" applyFont="1" applyFill="1" applyBorder="1" applyAlignment="1" applyProtection="1">
      <alignment horizontal="center"/>
    </xf>
    <xf numFmtId="1" fontId="21" fillId="4" borderId="167" xfId="40" applyNumberFormat="1" applyFont="1" applyFill="1" applyBorder="1" applyAlignment="1" applyProtection="1">
      <alignment horizontal="center"/>
    </xf>
    <xf numFmtId="0" fontId="26" fillId="26" borderId="162" xfId="46" applyFont="1" applyFill="1" applyBorder="1" applyAlignment="1" applyProtection="1">
      <alignment horizontal="center"/>
    </xf>
    <xf numFmtId="1" fontId="26" fillId="26" borderId="169" xfId="46" applyNumberFormat="1" applyFont="1" applyFill="1" applyBorder="1" applyAlignment="1" applyProtection="1">
      <alignment horizontal="center"/>
    </xf>
    <xf numFmtId="1" fontId="26" fillId="26" borderId="168" xfId="46" applyNumberFormat="1" applyFont="1" applyFill="1" applyBorder="1" applyAlignment="1" applyProtection="1">
      <alignment horizontal="center"/>
    </xf>
    <xf numFmtId="1" fontId="21" fillId="0" borderId="170" xfId="40" applyNumberFormat="1" applyFont="1" applyFill="1" applyBorder="1" applyAlignment="1" applyProtection="1">
      <alignment horizontal="center"/>
      <protection locked="0"/>
    </xf>
    <xf numFmtId="1" fontId="21" fillId="0" borderId="156" xfId="40" applyNumberFormat="1" applyFont="1" applyFill="1" applyBorder="1" applyAlignment="1" applyProtection="1">
      <alignment horizontal="center"/>
      <protection locked="0"/>
    </xf>
    <xf numFmtId="1" fontId="21" fillId="0" borderId="155" xfId="40" applyNumberFormat="1" applyFont="1" applyFill="1" applyBorder="1" applyAlignment="1" applyProtection="1">
      <alignment horizontal="center"/>
      <protection locked="0"/>
    </xf>
    <xf numFmtId="0" fontId="21" fillId="25" borderId="92" xfId="46" applyFont="1" applyFill="1" applyBorder="1" applyProtection="1"/>
    <xf numFmtId="0" fontId="21" fillId="4" borderId="21" xfId="40" applyFont="1" applyFill="1" applyBorder="1" applyProtection="1"/>
    <xf numFmtId="0" fontId="21" fillId="4" borderId="171" xfId="40" applyFont="1" applyFill="1" applyBorder="1" applyProtection="1"/>
    <xf numFmtId="1" fontId="21" fillId="4" borderId="172" xfId="40" applyNumberFormat="1" applyFont="1" applyFill="1" applyBorder="1" applyAlignment="1" applyProtection="1">
      <alignment horizontal="center"/>
    </xf>
    <xf numFmtId="1" fontId="21" fillId="4" borderId="173" xfId="40" applyNumberFormat="1" applyFont="1" applyFill="1" applyBorder="1" applyAlignment="1" applyProtection="1">
      <alignment horizontal="center"/>
    </xf>
    <xf numFmtId="0" fontId="21" fillId="4" borderId="173" xfId="40" applyFont="1" applyFill="1" applyBorder="1" applyProtection="1"/>
    <xf numFmtId="1" fontId="21" fillId="4" borderId="174" xfId="40" applyNumberFormat="1" applyFont="1" applyFill="1" applyBorder="1" applyAlignment="1" applyProtection="1">
      <alignment horizontal="center"/>
    </xf>
    <xf numFmtId="1" fontId="21" fillId="4" borderId="175" xfId="40" applyNumberFormat="1" applyFont="1" applyFill="1" applyBorder="1" applyAlignment="1" applyProtection="1">
      <alignment horizontal="center"/>
    </xf>
    <xf numFmtId="1" fontId="26" fillId="25" borderId="176" xfId="46" applyNumberFormat="1" applyFont="1" applyFill="1" applyBorder="1" applyAlignment="1" applyProtection="1">
      <alignment horizontal="center"/>
    </xf>
    <xf numFmtId="1" fontId="26" fillId="25" borderId="177" xfId="46" applyNumberFormat="1" applyFont="1" applyFill="1" applyBorder="1" applyAlignment="1" applyProtection="1">
      <alignment horizontal="center"/>
    </xf>
    <xf numFmtId="0" fontId="26" fillId="25" borderId="178" xfId="46" applyFont="1" applyFill="1" applyBorder="1" applyAlignment="1" applyProtection="1">
      <alignment horizontal="center"/>
    </xf>
    <xf numFmtId="1" fontId="26" fillId="26" borderId="179" xfId="46" applyNumberFormat="1" applyFont="1" applyFill="1" applyBorder="1" applyAlignment="1" applyProtection="1">
      <alignment horizontal="center"/>
    </xf>
    <xf numFmtId="0" fontId="26" fillId="26" borderId="180" xfId="46" applyFont="1" applyFill="1" applyBorder="1" applyAlignment="1" applyProtection="1">
      <alignment horizontal="center"/>
    </xf>
    <xf numFmtId="0" fontId="26" fillId="25" borderId="116" xfId="46" applyFont="1" applyFill="1" applyBorder="1" applyProtection="1"/>
    <xf numFmtId="1" fontId="21" fillId="4" borderId="181" xfId="40" applyNumberFormat="1" applyFont="1" applyFill="1" applyBorder="1" applyAlignment="1" applyProtection="1">
      <alignment horizontal="center"/>
    </xf>
    <xf numFmtId="1" fontId="21" fillId="4" borderId="182" xfId="40" applyNumberFormat="1" applyFont="1" applyFill="1" applyBorder="1" applyAlignment="1" applyProtection="1">
      <alignment horizontal="center"/>
    </xf>
    <xf numFmtId="1" fontId="21" fillId="4" borderId="183" xfId="40" applyNumberFormat="1" applyFont="1" applyFill="1" applyBorder="1" applyAlignment="1" applyProtection="1">
      <alignment horizontal="center"/>
    </xf>
    <xf numFmtId="1" fontId="21" fillId="4" borderId="184" xfId="40" applyNumberFormat="1" applyFont="1" applyFill="1" applyBorder="1" applyAlignment="1" applyProtection="1">
      <alignment horizontal="center"/>
    </xf>
    <xf numFmtId="0" fontId="21" fillId="0" borderId="184" xfId="39" applyNumberFormat="1" applyFont="1" applyFill="1" applyBorder="1" applyAlignment="1" applyProtection="1">
      <alignment horizontal="center"/>
      <protection locked="0"/>
    </xf>
    <xf numFmtId="0" fontId="21" fillId="0" borderId="185" xfId="39" applyNumberFormat="1" applyFont="1" applyFill="1" applyBorder="1" applyAlignment="1" applyProtection="1">
      <alignment horizontal="center"/>
      <protection locked="0"/>
    </xf>
    <xf numFmtId="1" fontId="21" fillId="4" borderId="186" xfId="40" applyNumberFormat="1" applyFont="1" applyFill="1" applyBorder="1" applyAlignment="1" applyProtection="1">
      <alignment horizontal="center"/>
    </xf>
    <xf numFmtId="1" fontId="21" fillId="4" borderId="187" xfId="40" applyNumberFormat="1" applyFont="1" applyFill="1" applyBorder="1" applyAlignment="1" applyProtection="1">
      <alignment horizontal="center"/>
    </xf>
    <xf numFmtId="0" fontId="21" fillId="0" borderId="187" xfId="39" applyNumberFormat="1" applyFont="1" applyFill="1" applyBorder="1" applyAlignment="1" applyProtection="1">
      <alignment horizontal="center"/>
      <protection locked="0"/>
    </xf>
    <xf numFmtId="0" fontId="21" fillId="0" borderId="188" xfId="39" applyNumberFormat="1" applyFont="1" applyFill="1" applyBorder="1" applyAlignment="1" applyProtection="1">
      <alignment horizontal="center"/>
      <protection locked="0"/>
    </xf>
    <xf numFmtId="1" fontId="21" fillId="4" borderId="189" xfId="40" applyNumberFormat="1" applyFont="1" applyFill="1" applyBorder="1" applyAlignment="1" applyProtection="1">
      <alignment horizontal="center"/>
    </xf>
    <xf numFmtId="1" fontId="21" fillId="4" borderId="190" xfId="40" applyNumberFormat="1" applyFont="1" applyFill="1" applyBorder="1" applyAlignment="1" applyProtection="1">
      <alignment horizontal="center"/>
    </xf>
    <xf numFmtId="0" fontId="21" fillId="0" borderId="190" xfId="39" applyNumberFormat="1" applyFont="1" applyFill="1" applyBorder="1" applyAlignment="1" applyProtection="1">
      <alignment horizontal="center"/>
      <protection locked="0"/>
    </xf>
    <xf numFmtId="0" fontId="21" fillId="0" borderId="191" xfId="39" applyNumberFormat="1" applyFont="1" applyFill="1" applyBorder="1" applyAlignment="1" applyProtection="1">
      <alignment horizontal="center"/>
      <protection locked="0"/>
    </xf>
    <xf numFmtId="0" fontId="21" fillId="0" borderId="184" xfId="39" applyNumberFormat="1" applyFont="1" applyBorder="1" applyAlignment="1" applyProtection="1">
      <alignment horizontal="center"/>
      <protection locked="0"/>
    </xf>
    <xf numFmtId="0" fontId="21" fillId="0" borderId="192" xfId="39" applyNumberFormat="1" applyFont="1" applyBorder="1" applyAlignment="1" applyProtection="1">
      <alignment horizontal="center"/>
      <protection locked="0"/>
    </xf>
    <xf numFmtId="0" fontId="21" fillId="0" borderId="187" xfId="39" applyNumberFormat="1" applyFont="1" applyBorder="1" applyAlignment="1" applyProtection="1">
      <alignment horizontal="center"/>
      <protection locked="0"/>
    </xf>
    <xf numFmtId="0" fontId="21" fillId="0" borderId="193" xfId="39" applyNumberFormat="1" applyFont="1" applyBorder="1" applyAlignment="1" applyProtection="1">
      <alignment horizontal="center"/>
      <protection locked="0"/>
    </xf>
    <xf numFmtId="0" fontId="21" fillId="0" borderId="190" xfId="39" applyNumberFormat="1" applyFont="1" applyBorder="1" applyAlignment="1" applyProtection="1">
      <alignment horizontal="center"/>
      <protection locked="0"/>
    </xf>
    <xf numFmtId="0" fontId="21" fillId="0" borderId="194" xfId="39" applyNumberFormat="1" applyFont="1" applyBorder="1" applyAlignment="1" applyProtection="1">
      <alignment horizontal="center"/>
      <protection locked="0"/>
    </xf>
    <xf numFmtId="0" fontId="21" fillId="0" borderId="181" xfId="39" applyNumberFormat="1" applyFont="1" applyBorder="1" applyAlignment="1" applyProtection="1">
      <alignment horizontal="center"/>
      <protection locked="0"/>
    </xf>
    <xf numFmtId="0" fontId="21" fillId="0" borderId="195" xfId="39" applyNumberFormat="1" applyFont="1" applyBorder="1" applyAlignment="1" applyProtection="1">
      <alignment horizontal="center"/>
      <protection locked="0"/>
    </xf>
    <xf numFmtId="0" fontId="21" fillId="0" borderId="19" xfId="39" applyNumberFormat="1" applyFont="1" applyBorder="1" applyAlignment="1" applyProtection="1">
      <alignment horizontal="center"/>
      <protection locked="0"/>
    </xf>
    <xf numFmtId="0" fontId="21" fillId="0" borderId="18" xfId="39" applyNumberFormat="1" applyFont="1" applyBorder="1" applyAlignment="1" applyProtection="1">
      <alignment horizontal="center"/>
      <protection locked="0"/>
    </xf>
    <xf numFmtId="0" fontId="21" fillId="0" borderId="182" xfId="39" applyNumberFormat="1" applyFont="1" applyBorder="1" applyAlignment="1" applyProtection="1">
      <alignment horizontal="center"/>
      <protection locked="0"/>
    </xf>
    <xf numFmtId="0" fontId="21" fillId="0" borderId="196" xfId="39" applyNumberFormat="1" applyFont="1" applyBorder="1" applyAlignment="1" applyProtection="1">
      <alignment horizontal="center"/>
      <protection locked="0"/>
    </xf>
    <xf numFmtId="1" fontId="26" fillId="25" borderId="167" xfId="46" applyNumberFormat="1" applyFont="1" applyFill="1" applyBorder="1" applyAlignment="1" applyProtection="1">
      <alignment horizontal="center"/>
    </xf>
    <xf numFmtId="1" fontId="26" fillId="25" borderId="182" xfId="46" applyNumberFormat="1" applyFont="1" applyFill="1" applyBorder="1" applyAlignment="1" applyProtection="1">
      <alignment horizontal="center"/>
    </xf>
    <xf numFmtId="0" fontId="26" fillId="25" borderId="197" xfId="46" applyFont="1" applyFill="1" applyBorder="1" applyAlignment="1" applyProtection="1">
      <alignment horizontal="center"/>
    </xf>
    <xf numFmtId="0" fontId="26" fillId="25" borderId="196" xfId="46" applyFont="1" applyFill="1" applyBorder="1" applyAlignment="1" applyProtection="1">
      <alignment horizontal="center"/>
    </xf>
    <xf numFmtId="1" fontId="21" fillId="4" borderId="158" xfId="40" applyNumberFormat="1" applyFont="1" applyFill="1" applyBorder="1" applyAlignment="1" applyProtection="1">
      <alignment horizontal="center"/>
    </xf>
    <xf numFmtId="0" fontId="21" fillId="0" borderId="158" xfId="39" applyNumberFormat="1" applyFont="1" applyBorder="1" applyAlignment="1" applyProtection="1">
      <alignment horizontal="center"/>
      <protection locked="0"/>
    </xf>
    <xf numFmtId="0" fontId="21" fillId="0" borderId="198" xfId="39" applyNumberFormat="1" applyFont="1" applyBorder="1" applyAlignment="1" applyProtection="1">
      <alignment horizontal="center"/>
      <protection locked="0"/>
    </xf>
    <xf numFmtId="1" fontId="21" fillId="4" borderId="199" xfId="40" applyNumberFormat="1" applyFont="1" applyFill="1" applyBorder="1" applyAlignment="1" applyProtection="1">
      <alignment horizontal="center"/>
    </xf>
    <xf numFmtId="1" fontId="21" fillId="4" borderId="200" xfId="40" applyNumberFormat="1" applyFont="1" applyFill="1" applyBorder="1" applyAlignment="1" applyProtection="1">
      <alignment horizontal="center"/>
    </xf>
    <xf numFmtId="0" fontId="21" fillId="0" borderId="200" xfId="39" applyNumberFormat="1" applyFont="1" applyBorder="1" applyAlignment="1" applyProtection="1">
      <alignment horizontal="center"/>
      <protection locked="0"/>
    </xf>
    <xf numFmtId="0" fontId="21" fillId="0" borderId="201" xfId="39" applyNumberFormat="1" applyFont="1" applyBorder="1" applyAlignment="1" applyProtection="1">
      <alignment horizontal="center"/>
      <protection locked="0"/>
    </xf>
    <xf numFmtId="1" fontId="21" fillId="4" borderId="202" xfId="40" applyNumberFormat="1" applyFont="1" applyFill="1" applyBorder="1" applyAlignment="1" applyProtection="1">
      <alignment horizontal="center"/>
    </xf>
    <xf numFmtId="1" fontId="21" fillId="4" borderId="63" xfId="40" applyNumberFormat="1" applyFont="1" applyFill="1" applyBorder="1" applyAlignment="1" applyProtection="1">
      <alignment horizontal="center"/>
    </xf>
    <xf numFmtId="0" fontId="21" fillId="0" borderId="63" xfId="39" applyNumberFormat="1" applyFont="1" applyBorder="1" applyAlignment="1" applyProtection="1">
      <alignment horizontal="center"/>
      <protection locked="0"/>
    </xf>
    <xf numFmtId="0" fontId="21" fillId="0" borderId="203" xfId="39" applyNumberFormat="1" applyFont="1" applyBorder="1" applyAlignment="1" applyProtection="1">
      <alignment horizontal="center"/>
      <protection locked="0"/>
    </xf>
    <xf numFmtId="0" fontId="21" fillId="0" borderId="200" xfId="39" applyNumberFormat="1" applyFont="1" applyFill="1" applyBorder="1" applyAlignment="1" applyProtection="1">
      <alignment horizontal="center"/>
      <protection locked="0"/>
    </xf>
    <xf numFmtId="0" fontId="21" fillId="0" borderId="204" xfId="39" applyNumberFormat="1" applyFont="1" applyFill="1" applyBorder="1" applyAlignment="1" applyProtection="1">
      <alignment horizontal="center"/>
      <protection locked="0"/>
    </xf>
    <xf numFmtId="0" fontId="21" fillId="0" borderId="63" xfId="39" applyNumberFormat="1" applyFont="1" applyFill="1" applyBorder="1" applyAlignment="1" applyProtection="1">
      <alignment horizontal="center"/>
      <protection locked="0"/>
    </xf>
    <xf numFmtId="0" fontId="21" fillId="0" borderId="64" xfId="39" applyNumberFormat="1" applyFont="1" applyFill="1" applyBorder="1" applyAlignment="1" applyProtection="1">
      <alignment horizontal="center"/>
      <protection locked="0"/>
    </xf>
    <xf numFmtId="0" fontId="21" fillId="0" borderId="204" xfId="39" applyNumberFormat="1" applyFont="1" applyBorder="1" applyAlignment="1" applyProtection="1">
      <alignment horizontal="center"/>
      <protection locked="0"/>
    </xf>
    <xf numFmtId="0" fontId="21" fillId="0" borderId="64" xfId="39" applyNumberFormat="1" applyFont="1" applyBorder="1" applyAlignment="1" applyProtection="1">
      <alignment horizontal="center"/>
      <protection locked="0"/>
    </xf>
    <xf numFmtId="0" fontId="26" fillId="25" borderId="205" xfId="46" applyFont="1" applyFill="1" applyBorder="1" applyProtection="1"/>
    <xf numFmtId="0" fontId="37" fillId="25" borderId="176" xfId="46" applyFont="1" applyFill="1" applyBorder="1" applyAlignment="1" applyProtection="1">
      <alignment horizontal="center" vertical="center" wrapText="1"/>
    </xf>
    <xf numFmtId="1" fontId="21" fillId="4" borderId="206" xfId="40" applyNumberFormat="1" applyFont="1" applyFill="1" applyBorder="1" applyAlignment="1" applyProtection="1">
      <alignment horizontal="center" vertical="center" shrinkToFit="1"/>
    </xf>
    <xf numFmtId="1" fontId="21" fillId="4" borderId="207" xfId="40" applyNumberFormat="1" applyFont="1" applyFill="1" applyBorder="1" applyAlignment="1" applyProtection="1">
      <alignment horizontal="center" vertical="center" shrinkToFit="1"/>
    </xf>
    <xf numFmtId="1" fontId="26" fillId="26" borderId="160" xfId="46" applyNumberFormat="1" applyFont="1" applyFill="1" applyBorder="1" applyAlignment="1" applyProtection="1">
      <alignment horizontal="center"/>
    </xf>
    <xf numFmtId="1" fontId="26" fillId="26" borderId="208" xfId="46" applyNumberFormat="1" applyFont="1" applyFill="1" applyBorder="1" applyAlignment="1" applyProtection="1">
      <alignment horizontal="center"/>
    </xf>
    <xf numFmtId="0" fontId="21" fillId="0" borderId="21" xfId="39" applyNumberFormat="1" applyFont="1" applyBorder="1" applyAlignment="1" applyProtection="1">
      <alignment horizontal="center"/>
      <protection locked="0"/>
    </xf>
    <xf numFmtId="0" fontId="26" fillId="25" borderId="209" xfId="46" applyFont="1" applyFill="1" applyBorder="1" applyAlignment="1" applyProtection="1">
      <alignment horizontal="center"/>
    </xf>
    <xf numFmtId="1" fontId="26" fillId="25" borderId="210" xfId="46" applyNumberFormat="1" applyFont="1" applyFill="1" applyBorder="1" applyAlignment="1" applyProtection="1">
      <alignment horizontal="center"/>
    </xf>
    <xf numFmtId="1" fontId="21" fillId="4" borderId="212" xfId="40" applyNumberFormat="1" applyFont="1" applyFill="1" applyBorder="1" applyAlignment="1" applyProtection="1">
      <alignment horizontal="center" vertical="center" shrinkToFit="1"/>
    </xf>
    <xf numFmtId="0" fontId="21" fillId="0" borderId="213" xfId="39" applyNumberFormat="1" applyFont="1" applyBorder="1" applyAlignment="1" applyProtection="1">
      <alignment horizontal="center"/>
      <protection locked="0"/>
    </xf>
    <xf numFmtId="1" fontId="21" fillId="33" borderId="186" xfId="40" applyNumberFormat="1" applyFont="1" applyFill="1" applyBorder="1" applyAlignment="1" applyProtection="1">
      <alignment horizontal="center" vertical="center"/>
    </xf>
    <xf numFmtId="1" fontId="21" fillId="33" borderId="187" xfId="40" applyNumberFormat="1" applyFont="1" applyFill="1" applyBorder="1" applyAlignment="1" applyProtection="1">
      <alignment horizontal="center" vertical="center"/>
    </xf>
    <xf numFmtId="0" fontId="21" fillId="32" borderId="187" xfId="39" applyNumberFormat="1" applyFont="1" applyFill="1" applyBorder="1" applyAlignment="1" applyProtection="1">
      <alignment horizontal="center" vertical="center"/>
      <protection locked="0"/>
    </xf>
    <xf numFmtId="0" fontId="21" fillId="32" borderId="188" xfId="39" applyNumberFormat="1" applyFont="1" applyFill="1" applyBorder="1" applyAlignment="1" applyProtection="1">
      <alignment horizontal="center" vertical="center"/>
      <protection locked="0"/>
    </xf>
    <xf numFmtId="1" fontId="21" fillId="36" borderId="186" xfId="40" applyNumberFormat="1" applyFont="1" applyFill="1" applyBorder="1" applyAlignment="1" applyProtection="1">
      <alignment horizontal="center" vertical="center"/>
    </xf>
    <xf numFmtId="1" fontId="21" fillId="36" borderId="187" xfId="40" applyNumberFormat="1" applyFont="1" applyFill="1" applyBorder="1" applyAlignment="1" applyProtection="1">
      <alignment horizontal="center" vertical="center"/>
    </xf>
    <xf numFmtId="0" fontId="21" fillId="35" borderId="187" xfId="39" applyNumberFormat="1" applyFont="1" applyFill="1" applyBorder="1" applyAlignment="1" applyProtection="1">
      <alignment horizontal="center" vertical="center"/>
      <protection locked="0"/>
    </xf>
    <xf numFmtId="0" fontId="21" fillId="35" borderId="188" xfId="39" applyNumberFormat="1" applyFont="1" applyFill="1" applyBorder="1" applyAlignment="1" applyProtection="1">
      <alignment horizontal="center" vertical="center"/>
      <protection locked="0"/>
    </xf>
    <xf numFmtId="1" fontId="21" fillId="41" borderId="186" xfId="40" applyNumberFormat="1" applyFont="1" applyFill="1" applyBorder="1" applyAlignment="1" applyProtection="1">
      <alignment horizontal="center" vertical="center"/>
    </xf>
    <xf numFmtId="1" fontId="21" fillId="41" borderId="187" xfId="40" applyNumberFormat="1" applyFont="1" applyFill="1" applyBorder="1" applyAlignment="1" applyProtection="1">
      <alignment horizontal="center" vertical="center"/>
    </xf>
    <xf numFmtId="0" fontId="21" fillId="37" borderId="187" xfId="39" applyNumberFormat="1" applyFont="1" applyFill="1" applyBorder="1" applyAlignment="1" applyProtection="1">
      <alignment horizontal="center" vertical="center"/>
      <protection locked="0"/>
    </xf>
    <xf numFmtId="0" fontId="21" fillId="37" borderId="188" xfId="39" applyNumberFormat="1" applyFont="1" applyFill="1" applyBorder="1" applyAlignment="1" applyProtection="1">
      <alignment horizontal="center" vertical="center"/>
      <protection locked="0"/>
    </xf>
    <xf numFmtId="1" fontId="21" fillId="42" borderId="186" xfId="40" applyNumberFormat="1" applyFont="1" applyFill="1" applyBorder="1" applyAlignment="1" applyProtection="1">
      <alignment horizontal="center" vertical="center"/>
    </xf>
    <xf numFmtId="1" fontId="21" fillId="42" borderId="187" xfId="40" applyNumberFormat="1" applyFont="1" applyFill="1" applyBorder="1" applyAlignment="1" applyProtection="1">
      <alignment horizontal="center" vertical="center"/>
    </xf>
    <xf numFmtId="0" fontId="21" fillId="34" borderId="187" xfId="39" applyNumberFormat="1" applyFont="1" applyFill="1" applyBorder="1" applyAlignment="1" applyProtection="1">
      <alignment horizontal="center" vertical="center"/>
      <protection locked="0"/>
    </xf>
    <xf numFmtId="0" fontId="21" fillId="34" borderId="188" xfId="39" applyNumberFormat="1" applyFont="1" applyFill="1" applyBorder="1" applyAlignment="1" applyProtection="1">
      <alignment horizontal="center" vertical="center"/>
      <protection locked="0"/>
    </xf>
    <xf numFmtId="1" fontId="21" fillId="39" borderId="186" xfId="40" applyNumberFormat="1" applyFont="1" applyFill="1" applyBorder="1" applyAlignment="1" applyProtection="1">
      <alignment horizontal="center" vertical="center"/>
    </xf>
    <xf numFmtId="1" fontId="21" fillId="39" borderId="187" xfId="40" applyNumberFormat="1" applyFont="1" applyFill="1" applyBorder="1" applyAlignment="1" applyProtection="1">
      <alignment horizontal="center" vertical="center"/>
    </xf>
    <xf numFmtId="0" fontId="21" fillId="38" borderId="187" xfId="39" applyNumberFormat="1" applyFont="1" applyFill="1" applyBorder="1" applyAlignment="1" applyProtection="1">
      <alignment horizontal="center" vertical="center"/>
      <protection locked="0"/>
    </xf>
    <xf numFmtId="0" fontId="21" fillId="38" borderId="188" xfId="39" applyNumberFormat="1" applyFont="1" applyFill="1" applyBorder="1" applyAlignment="1" applyProtection="1">
      <alignment horizontal="center" vertical="center"/>
      <protection locked="0"/>
    </xf>
    <xf numFmtId="1" fontId="21" fillId="40" borderId="186" xfId="40" applyNumberFormat="1" applyFont="1" applyFill="1" applyBorder="1" applyAlignment="1" applyProtection="1">
      <alignment horizontal="center" vertical="center"/>
    </xf>
    <xf numFmtId="1" fontId="21" fillId="40" borderId="187" xfId="40" applyNumberFormat="1" applyFont="1" applyFill="1" applyBorder="1" applyAlignment="1" applyProtection="1">
      <alignment horizontal="center" vertical="center"/>
    </xf>
    <xf numFmtId="0" fontId="21" fillId="28" borderId="187" xfId="39" applyNumberFormat="1" applyFont="1" applyFill="1" applyBorder="1" applyAlignment="1" applyProtection="1">
      <alignment horizontal="center" vertical="center"/>
      <protection locked="0"/>
    </xf>
    <xf numFmtId="1" fontId="21" fillId="4" borderId="186" xfId="40" applyNumberFormat="1" applyFont="1" applyFill="1" applyBorder="1" applyAlignment="1" applyProtection="1">
      <alignment horizontal="center" vertical="center"/>
    </xf>
    <xf numFmtId="1" fontId="21" fillId="4" borderId="187" xfId="40" applyNumberFormat="1" applyFont="1" applyFill="1" applyBorder="1" applyAlignment="1" applyProtection="1">
      <alignment horizontal="center" vertical="center"/>
    </xf>
    <xf numFmtId="0" fontId="21" fillId="0" borderId="187" xfId="39" applyNumberFormat="1" applyFont="1" applyFill="1" applyBorder="1" applyAlignment="1" applyProtection="1">
      <alignment horizontal="center" vertical="center"/>
      <protection locked="0"/>
    </xf>
    <xf numFmtId="0" fontId="21" fillId="0" borderId="188" xfId="39" applyNumberFormat="1" applyFont="1" applyFill="1" applyBorder="1" applyAlignment="1" applyProtection="1">
      <alignment horizontal="center" vertical="center"/>
      <protection locked="0"/>
    </xf>
    <xf numFmtId="0" fontId="21" fillId="32" borderId="193" xfId="39" applyNumberFormat="1" applyFont="1" applyFill="1" applyBorder="1" applyAlignment="1" applyProtection="1">
      <alignment horizontal="center" vertical="center"/>
      <protection locked="0"/>
    </xf>
    <xf numFmtId="0" fontId="21" fillId="35" borderId="193" xfId="39" applyNumberFormat="1" applyFont="1" applyFill="1" applyBorder="1" applyAlignment="1" applyProtection="1">
      <alignment horizontal="center" vertical="center"/>
      <protection locked="0"/>
    </xf>
    <xf numFmtId="0" fontId="21" fillId="37" borderId="193" xfId="39" applyNumberFormat="1" applyFont="1" applyFill="1" applyBorder="1" applyAlignment="1" applyProtection="1">
      <alignment horizontal="center" vertical="center"/>
      <protection locked="0"/>
    </xf>
    <xf numFmtId="0" fontId="21" fillId="34" borderId="193" xfId="39" applyNumberFormat="1" applyFont="1" applyFill="1" applyBorder="1" applyAlignment="1" applyProtection="1">
      <alignment horizontal="center" vertical="center"/>
      <protection locked="0"/>
    </xf>
    <xf numFmtId="0" fontId="21" fillId="38" borderId="193" xfId="39" applyNumberFormat="1" applyFont="1" applyFill="1" applyBorder="1" applyAlignment="1" applyProtection="1">
      <alignment horizontal="center" vertical="center"/>
      <protection locked="0"/>
    </xf>
    <xf numFmtId="0" fontId="21" fillId="28" borderId="193" xfId="39" applyNumberFormat="1" applyFont="1" applyFill="1" applyBorder="1" applyAlignment="1" applyProtection="1">
      <alignment horizontal="center" vertical="center"/>
      <protection locked="0"/>
    </xf>
    <xf numFmtId="0" fontId="21" fillId="0" borderId="187" xfId="39" applyNumberFormat="1" applyFont="1" applyBorder="1" applyAlignment="1" applyProtection="1">
      <alignment horizontal="center" vertical="center"/>
      <protection locked="0"/>
    </xf>
    <xf numFmtId="0" fontId="21" fillId="0" borderId="193" xfId="39" applyNumberFormat="1" applyFont="1" applyBorder="1" applyAlignment="1" applyProtection="1">
      <alignment horizontal="center" vertical="center"/>
      <protection locked="0"/>
    </xf>
    <xf numFmtId="0" fontId="26" fillId="4" borderId="116" xfId="40" applyFont="1" applyFill="1" applyBorder="1" applyAlignment="1" applyProtection="1">
      <alignment horizontal="center"/>
    </xf>
    <xf numFmtId="1" fontId="21" fillId="33" borderId="157" xfId="40" applyNumberFormat="1" applyFont="1" applyFill="1" applyBorder="1" applyAlignment="1" applyProtection="1">
      <alignment horizontal="center" vertical="center"/>
    </xf>
    <xf numFmtId="0" fontId="21" fillId="32" borderId="19" xfId="39" applyNumberFormat="1" applyFont="1" applyFill="1" applyBorder="1" applyAlignment="1" applyProtection="1">
      <alignment horizontal="center" vertical="center"/>
      <protection locked="0"/>
    </xf>
    <xf numFmtId="1" fontId="21" fillId="36" borderId="157" xfId="40" applyNumberFormat="1" applyFont="1" applyFill="1" applyBorder="1" applyAlignment="1" applyProtection="1">
      <alignment horizontal="center" vertical="center"/>
    </xf>
    <xf numFmtId="0" fontId="21" fillId="35" borderId="19" xfId="39" applyNumberFormat="1" applyFont="1" applyFill="1" applyBorder="1" applyAlignment="1" applyProtection="1">
      <alignment horizontal="center" vertical="center"/>
      <protection locked="0"/>
    </xf>
    <xf numFmtId="1" fontId="21" fillId="41" borderId="157" xfId="40" applyNumberFormat="1" applyFont="1" applyFill="1" applyBorder="1" applyAlignment="1" applyProtection="1">
      <alignment horizontal="center" vertical="center"/>
    </xf>
    <xf numFmtId="0" fontId="21" fillId="37" borderId="19" xfId="39" applyNumberFormat="1" applyFont="1" applyFill="1" applyBorder="1" applyAlignment="1" applyProtection="1">
      <alignment horizontal="center" vertical="center"/>
      <protection locked="0"/>
    </xf>
    <xf numFmtId="1" fontId="21" fillId="42" borderId="157" xfId="40" applyNumberFormat="1" applyFont="1" applyFill="1" applyBorder="1" applyAlignment="1" applyProtection="1">
      <alignment horizontal="center" vertical="center"/>
    </xf>
    <xf numFmtId="0" fontId="21" fillId="34" borderId="19" xfId="39" applyNumberFormat="1" applyFont="1" applyFill="1" applyBorder="1" applyAlignment="1" applyProtection="1">
      <alignment horizontal="center" vertical="center"/>
      <protection locked="0"/>
    </xf>
    <xf numFmtId="1" fontId="21" fillId="39" borderId="157" xfId="40" applyNumberFormat="1" applyFont="1" applyFill="1" applyBorder="1" applyAlignment="1" applyProtection="1">
      <alignment horizontal="center" vertical="center"/>
    </xf>
    <xf numFmtId="0" fontId="21" fillId="38" borderId="19" xfId="39" applyNumberFormat="1" applyFont="1" applyFill="1" applyBorder="1" applyAlignment="1" applyProtection="1">
      <alignment horizontal="center" vertical="center"/>
      <protection locked="0"/>
    </xf>
    <xf numFmtId="1" fontId="21" fillId="40" borderId="157" xfId="40" applyNumberFormat="1" applyFont="1" applyFill="1" applyBorder="1" applyAlignment="1" applyProtection="1">
      <alignment horizontal="center" vertical="center"/>
    </xf>
    <xf numFmtId="0" fontId="21" fillId="28" borderId="19" xfId="39" applyNumberFormat="1" applyFont="1" applyFill="1" applyBorder="1" applyAlignment="1" applyProtection="1">
      <alignment horizontal="center" vertical="center"/>
      <protection locked="0"/>
    </xf>
    <xf numFmtId="1" fontId="21" fillId="4" borderId="157" xfId="40" applyNumberFormat="1" applyFont="1" applyFill="1" applyBorder="1" applyAlignment="1" applyProtection="1">
      <alignment horizontal="center" vertical="center"/>
    </xf>
    <xf numFmtId="0" fontId="21" fillId="0" borderId="19" xfId="39" applyNumberFormat="1" applyFont="1" applyBorder="1" applyAlignment="1" applyProtection="1">
      <alignment horizontal="center" vertical="center"/>
      <protection locked="0"/>
    </xf>
    <xf numFmtId="0" fontId="21" fillId="4" borderId="116" xfId="40" applyFont="1" applyFill="1" applyBorder="1" applyProtection="1"/>
    <xf numFmtId="0" fontId="21" fillId="4" borderId="214" xfId="40" applyFont="1" applyFill="1" applyBorder="1" applyProtection="1"/>
    <xf numFmtId="0" fontId="21" fillId="0" borderId="92" xfId="46" applyFont="1" applyBorder="1" applyProtection="1">
      <protection locked="0"/>
    </xf>
    <xf numFmtId="1" fontId="23" fillId="4" borderId="215" xfId="40" applyNumberFormat="1" applyFont="1" applyFill="1" applyBorder="1" applyAlignment="1" applyProtection="1">
      <alignment horizontal="center"/>
    </xf>
    <xf numFmtId="0" fontId="21" fillId="0" borderId="53" xfId="39" applyNumberFormat="1" applyFont="1" applyFill="1" applyBorder="1" applyAlignment="1" applyProtection="1">
      <alignment horizontal="center"/>
      <protection locked="0"/>
    </xf>
    <xf numFmtId="1" fontId="23" fillId="4" borderId="216" xfId="40" applyNumberFormat="1" applyFont="1" applyFill="1" applyBorder="1" applyAlignment="1" applyProtection="1">
      <alignment horizontal="center"/>
    </xf>
    <xf numFmtId="1" fontId="23" fillId="29" borderId="216" xfId="0" applyNumberFormat="1" applyFont="1" applyFill="1" applyBorder="1" applyAlignment="1">
      <alignment horizontal="center" vertical="center"/>
    </xf>
    <xf numFmtId="1" fontId="21" fillId="4" borderId="11" xfId="40" applyNumberFormat="1" applyFont="1" applyFill="1" applyBorder="1" applyAlignment="1" applyProtection="1">
      <alignment horizontal="center"/>
    </xf>
    <xf numFmtId="1" fontId="21" fillId="4" borderId="10" xfId="40" applyNumberFormat="1" applyFont="1" applyFill="1" applyBorder="1" applyAlignment="1" applyProtection="1">
      <alignment horizontal="center"/>
    </xf>
    <xf numFmtId="0" fontId="21" fillId="0" borderId="10" xfId="39" applyNumberFormat="1" applyFont="1" applyBorder="1" applyAlignment="1" applyProtection="1">
      <alignment horizontal="center"/>
      <protection locked="0"/>
    </xf>
    <xf numFmtId="0" fontId="21" fillId="0" borderId="54" xfId="39" applyNumberFormat="1" applyFont="1" applyBorder="1" applyAlignment="1" applyProtection="1">
      <alignment horizontal="center"/>
      <protection locked="0"/>
    </xf>
    <xf numFmtId="0" fontId="21" fillId="0" borderId="92" xfId="0" applyFont="1" applyBorder="1" applyAlignment="1">
      <alignment horizontal="left" vertical="center"/>
    </xf>
    <xf numFmtId="0" fontId="21" fillId="0" borderId="115" xfId="40" applyFont="1" applyFill="1" applyBorder="1" applyProtection="1">
      <protection locked="0"/>
    </xf>
    <xf numFmtId="0" fontId="21" fillId="0" borderId="92" xfId="40" applyFont="1" applyFill="1" applyBorder="1" applyProtection="1">
      <protection locked="0"/>
    </xf>
    <xf numFmtId="0" fontId="21" fillId="0" borderId="19" xfId="39" applyNumberFormat="1" applyFont="1" applyFill="1" applyBorder="1" applyAlignment="1" applyProtection="1">
      <alignment horizontal="center"/>
      <protection locked="0"/>
    </xf>
    <xf numFmtId="0" fontId="21" fillId="0" borderId="18" xfId="39" applyNumberFormat="1" applyFont="1" applyFill="1" applyBorder="1" applyAlignment="1" applyProtection="1">
      <alignment horizontal="center"/>
      <protection locked="0"/>
    </xf>
    <xf numFmtId="0" fontId="21" fillId="4" borderId="218" xfId="40" applyFont="1" applyFill="1" applyBorder="1" applyProtection="1"/>
    <xf numFmtId="1" fontId="21" fillId="4" borderId="219" xfId="40" applyNumberFormat="1" applyFont="1" applyFill="1" applyBorder="1" applyAlignment="1" applyProtection="1">
      <alignment horizontal="center"/>
    </xf>
    <xf numFmtId="0" fontId="21" fillId="4" borderId="219" xfId="40" applyFont="1" applyFill="1" applyBorder="1" applyProtection="1"/>
    <xf numFmtId="1" fontId="21" fillId="4" borderId="220" xfId="40" applyNumberFormat="1" applyFont="1" applyFill="1" applyBorder="1" applyAlignment="1" applyProtection="1">
      <alignment horizontal="center"/>
    </xf>
    <xf numFmtId="1" fontId="21" fillId="4" borderId="217" xfId="40" applyNumberFormat="1" applyFont="1" applyFill="1" applyBorder="1" applyAlignment="1" applyProtection="1">
      <alignment horizontal="center"/>
    </xf>
    <xf numFmtId="0" fontId="21" fillId="28" borderId="188" xfId="39" applyNumberFormat="1" applyFont="1" applyFill="1" applyBorder="1" applyAlignment="1" applyProtection="1">
      <alignment horizontal="center" vertical="center"/>
      <protection locked="0"/>
    </xf>
    <xf numFmtId="0" fontId="21" fillId="0" borderId="0" xfId="46" applyFont="1" applyFill="1" applyBorder="1" applyAlignment="1" applyProtection="1">
      <alignment vertical="center"/>
      <protection locked="0"/>
    </xf>
    <xf numFmtId="0" fontId="35" fillId="0" borderId="0" xfId="46" applyBorder="1" applyProtection="1">
      <protection locked="0"/>
    </xf>
    <xf numFmtId="0" fontId="21" fillId="35" borderId="128" xfId="40" applyFont="1" applyFill="1" applyBorder="1" applyAlignment="1" applyProtection="1">
      <alignment horizontal="left" vertical="center"/>
      <protection locked="0"/>
    </xf>
    <xf numFmtId="0" fontId="16" fillId="0" borderId="16" xfId="40" applyFont="1" applyBorder="1"/>
    <xf numFmtId="0" fontId="21" fillId="35" borderId="152" xfId="40" applyFont="1" applyFill="1" applyBorder="1" applyProtection="1">
      <protection locked="0"/>
    </xf>
    <xf numFmtId="0" fontId="21" fillId="35" borderId="152" xfId="0" applyFont="1" applyFill="1" applyBorder="1" applyAlignment="1" applyProtection="1">
      <alignment shrinkToFit="1"/>
      <protection locked="0"/>
    </xf>
    <xf numFmtId="0" fontId="21" fillId="34" borderId="64" xfId="40" applyFont="1" applyFill="1" applyBorder="1" applyAlignment="1" applyProtection="1">
      <alignment wrapText="1"/>
      <protection locked="0"/>
    </xf>
    <xf numFmtId="0" fontId="21" fillId="34" borderId="128" xfId="40" applyFont="1" applyFill="1" applyBorder="1" applyAlignment="1" applyProtection="1">
      <alignment horizontal="left"/>
      <protection locked="0"/>
    </xf>
    <xf numFmtId="0" fontId="21" fillId="38" borderId="128" xfId="40" applyFont="1" applyFill="1" applyBorder="1" applyAlignment="1" applyProtection="1">
      <alignment horizontal="left" vertical="center"/>
      <protection locked="0"/>
    </xf>
    <xf numFmtId="0" fontId="21" fillId="0" borderId="137" xfId="40" applyFont="1" applyFill="1" applyBorder="1" applyAlignment="1" applyProtection="1">
      <alignment horizontal="left"/>
      <protection locked="0"/>
    </xf>
    <xf numFmtId="0" fontId="21" fillId="0" borderId="203" xfId="39" applyNumberFormat="1" applyFont="1" applyFill="1" applyBorder="1" applyAlignment="1" applyProtection="1">
      <alignment horizontal="center"/>
      <protection locked="0"/>
    </xf>
    <xf numFmtId="0" fontId="21" fillId="0" borderId="213" xfId="39" applyNumberFormat="1" applyFont="1" applyFill="1" applyBorder="1" applyAlignment="1" applyProtection="1">
      <alignment horizontal="center"/>
      <protection locked="0"/>
    </xf>
    <xf numFmtId="0" fontId="21" fillId="43" borderId="61" xfId="40" applyFont="1" applyFill="1" applyBorder="1" applyAlignment="1" applyProtection="1">
      <alignment horizontal="center"/>
    </xf>
    <xf numFmtId="1" fontId="21" fillId="43" borderId="202" xfId="40" applyNumberFormat="1" applyFont="1" applyFill="1" applyBorder="1" applyAlignment="1" applyProtection="1">
      <alignment horizontal="center"/>
    </xf>
    <xf numFmtId="1" fontId="21" fillId="43" borderId="63" xfId="40" applyNumberFormat="1" applyFont="1" applyFill="1" applyBorder="1" applyAlignment="1" applyProtection="1">
      <alignment horizontal="center"/>
    </xf>
    <xf numFmtId="1" fontId="21" fillId="43" borderId="157" xfId="40" applyNumberFormat="1" applyFont="1" applyFill="1" applyBorder="1" applyAlignment="1" applyProtection="1">
      <alignment horizontal="center"/>
    </xf>
    <xf numFmtId="1" fontId="21" fillId="43" borderId="19" xfId="40" applyNumberFormat="1" applyFont="1" applyFill="1" applyBorder="1" applyAlignment="1" applyProtection="1">
      <alignment horizontal="center"/>
    </xf>
    <xf numFmtId="1" fontId="21" fillId="43" borderId="17" xfId="40" applyNumberFormat="1" applyFont="1" applyFill="1" applyBorder="1" applyAlignment="1" applyProtection="1">
      <alignment horizontal="center"/>
    </xf>
    <xf numFmtId="0" fontId="16" fillId="0" borderId="0" xfId="46" applyFont="1"/>
    <xf numFmtId="0" fontId="16" fillId="0" borderId="19" xfId="40" applyFont="1" applyBorder="1"/>
    <xf numFmtId="0" fontId="16" fillId="28" borderId="61" xfId="46" applyFont="1" applyFill="1" applyBorder="1"/>
    <xf numFmtId="1" fontId="21" fillId="44" borderId="157" xfId="40" applyNumberFormat="1" applyFont="1" applyFill="1" applyBorder="1" applyAlignment="1" applyProtection="1">
      <alignment horizontal="center"/>
    </xf>
    <xf numFmtId="1" fontId="21" fillId="44" borderId="19" xfId="40" applyNumberFormat="1" applyFont="1" applyFill="1" applyBorder="1" applyAlignment="1" applyProtection="1">
      <alignment horizontal="center"/>
    </xf>
    <xf numFmtId="0" fontId="21" fillId="0" borderId="21" xfId="39" applyNumberFormat="1" applyFont="1" applyFill="1" applyBorder="1" applyAlignment="1" applyProtection="1">
      <alignment horizontal="center"/>
      <protection locked="0"/>
    </xf>
    <xf numFmtId="1" fontId="21" fillId="44" borderId="202" xfId="40" applyNumberFormat="1" applyFont="1" applyFill="1" applyBorder="1" applyAlignment="1" applyProtection="1">
      <alignment horizontal="center"/>
    </xf>
    <xf numFmtId="1" fontId="21" fillId="44" borderId="63" xfId="40" applyNumberFormat="1" applyFont="1" applyFill="1" applyBorder="1" applyAlignment="1" applyProtection="1">
      <alignment horizontal="center"/>
    </xf>
    <xf numFmtId="0" fontId="16" fillId="0" borderId="19" xfId="40" applyFont="1" applyFill="1" applyBorder="1"/>
    <xf numFmtId="0" fontId="34" fillId="0" borderId="221" xfId="40" applyFont="1" applyBorder="1"/>
    <xf numFmtId="0" fontId="16" fillId="31" borderId="63" xfId="40" applyFont="1" applyFill="1" applyBorder="1"/>
    <xf numFmtId="0" fontId="21" fillId="31" borderId="187" xfId="39" applyNumberFormat="1" applyFont="1" applyFill="1" applyBorder="1" applyAlignment="1" applyProtection="1">
      <alignment horizontal="center" vertical="center"/>
      <protection locked="0"/>
    </xf>
    <xf numFmtId="0" fontId="21" fillId="31" borderId="188" xfId="39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Border="1" applyAlignment="1">
      <alignment horizontal="center"/>
    </xf>
    <xf numFmtId="0" fontId="43" fillId="0" borderId="60" xfId="0" applyFont="1" applyBorder="1" applyAlignment="1">
      <alignment horizontal="left"/>
    </xf>
    <xf numFmtId="0" fontId="43" fillId="0" borderId="207" xfId="0" applyFont="1" applyBorder="1"/>
    <xf numFmtId="0" fontId="43" fillId="31" borderId="60" xfId="0" applyFont="1" applyFill="1" applyBorder="1" applyAlignment="1">
      <alignment horizontal="left"/>
    </xf>
    <xf numFmtId="0" fontId="43" fillId="0" borderId="60" xfId="0" applyFont="1" applyBorder="1" applyAlignment="1">
      <alignment horizontal="left" wrapText="1"/>
    </xf>
    <xf numFmtId="0" fontId="43" fillId="0" borderId="207" xfId="0" applyFont="1" applyBorder="1" applyAlignment="1">
      <alignment wrapText="1"/>
    </xf>
    <xf numFmtId="0" fontId="43" fillId="0" borderId="60" xfId="0" applyFont="1" applyBorder="1" applyAlignment="1">
      <alignment horizontal="left" vertical="center"/>
    </xf>
    <xf numFmtId="0" fontId="43" fillId="0" borderId="60" xfId="0" applyFont="1" applyFill="1" applyBorder="1" applyAlignment="1">
      <alignment horizontal="left" vertical="center" wrapText="1"/>
    </xf>
    <xf numFmtId="0" fontId="43" fillId="0" borderId="207" xfId="0" applyFont="1" applyFill="1" applyBorder="1" applyAlignment="1">
      <alignment vertical="center" wrapText="1"/>
    </xf>
    <xf numFmtId="0" fontId="45" fillId="0" borderId="0" xfId="0" applyFont="1" applyAlignment="1">
      <alignment wrapText="1"/>
    </xf>
    <xf numFmtId="0" fontId="43" fillId="0" borderId="207" xfId="0" applyFont="1" applyBorder="1" applyAlignment="1">
      <alignment vertical="center"/>
    </xf>
    <xf numFmtId="0" fontId="45" fillId="0" borderId="0" xfId="0" applyFont="1" applyBorder="1" applyAlignment="1">
      <alignment wrapText="1"/>
    </xf>
    <xf numFmtId="0" fontId="0" fillId="31" borderId="0" xfId="0" applyFont="1" applyFill="1"/>
    <xf numFmtId="0" fontId="43" fillId="31" borderId="60" xfId="0" applyFont="1" applyFill="1" applyBorder="1" applyAlignment="1">
      <alignment horizontal="left" vertical="center" wrapText="1"/>
    </xf>
    <xf numFmtId="0" fontId="21" fillId="34" borderId="64" xfId="0" applyFont="1" applyFill="1" applyBorder="1" applyAlignment="1" applyProtection="1">
      <alignment vertical="center" shrinkToFit="1"/>
      <protection locked="0"/>
    </xf>
    <xf numFmtId="0" fontId="21" fillId="37" borderId="63" xfId="40" applyFont="1" applyFill="1" applyBorder="1" applyAlignment="1" applyProtection="1">
      <alignment horizontal="center"/>
    </xf>
    <xf numFmtId="0" fontId="21" fillId="37" borderId="18" xfId="40" applyFont="1" applyFill="1" applyBorder="1" applyAlignment="1" applyProtection="1">
      <protection locked="0"/>
    </xf>
    <xf numFmtId="0" fontId="43" fillId="0" borderId="60" xfId="40" applyFont="1" applyFill="1" applyBorder="1" applyAlignment="1" applyProtection="1">
      <alignment horizontal="left"/>
      <protection locked="0"/>
    </xf>
    <xf numFmtId="0" fontId="43" fillId="0" borderId="207" xfId="40" applyFont="1" applyFill="1" applyBorder="1" applyAlignment="1" applyProtection="1">
      <protection locked="0"/>
    </xf>
    <xf numFmtId="0" fontId="43" fillId="0" borderId="225" xfId="0" applyFont="1" applyFill="1" applyBorder="1" applyAlignment="1">
      <alignment horizontal="left" vertical="center" wrapText="1"/>
    </xf>
    <xf numFmtId="0" fontId="43" fillId="0" borderId="226" xfId="40" applyFont="1" applyFill="1" applyBorder="1" applyAlignment="1" applyProtection="1">
      <protection locked="0"/>
    </xf>
    <xf numFmtId="0" fontId="43" fillId="0" borderId="226" xfId="0" applyFont="1" applyFill="1" applyBorder="1" applyAlignment="1">
      <alignment horizontal="left" vertical="center" wrapText="1"/>
    </xf>
    <xf numFmtId="0" fontId="43" fillId="0" borderId="227" xfId="40" applyFont="1" applyFill="1" applyBorder="1" applyAlignment="1" applyProtection="1">
      <protection locked="0"/>
    </xf>
    <xf numFmtId="0" fontId="21" fillId="32" borderId="229" xfId="40" applyFont="1" applyFill="1" applyBorder="1" applyAlignment="1" applyProtection="1">
      <alignment horizontal="center"/>
    </xf>
    <xf numFmtId="0" fontId="16" fillId="0" borderId="229" xfId="40" applyFont="1" applyBorder="1"/>
    <xf numFmtId="0" fontId="16" fillId="0" borderId="221" xfId="40" applyFont="1" applyBorder="1" applyAlignment="1"/>
    <xf numFmtId="0" fontId="16" fillId="0" borderId="230" xfId="40" applyFont="1" applyBorder="1"/>
    <xf numFmtId="0" fontId="43" fillId="0" borderId="60" xfId="0" applyFont="1" applyBorder="1" applyAlignment="1">
      <alignment horizontal="left" vertical="center" wrapText="1"/>
    </xf>
    <xf numFmtId="0" fontId="43" fillId="0" borderId="207" xfId="0" applyFont="1" applyBorder="1" applyAlignment="1">
      <alignment vertical="center" wrapText="1"/>
    </xf>
    <xf numFmtId="0" fontId="21" fillId="31" borderId="232" xfId="40" applyFont="1" applyFill="1" applyBorder="1" applyAlignment="1" applyProtection="1">
      <alignment horizontal="left"/>
      <protection locked="0"/>
    </xf>
    <xf numFmtId="0" fontId="21" fillId="25" borderId="229" xfId="40" applyFont="1" applyFill="1" applyBorder="1" applyAlignment="1" applyProtection="1">
      <alignment horizontal="center"/>
    </xf>
    <xf numFmtId="0" fontId="21" fillId="31" borderId="18" xfId="40" applyFont="1" applyFill="1" applyBorder="1" applyAlignment="1" applyProtection="1">
      <protection locked="0"/>
    </xf>
    <xf numFmtId="0" fontId="21" fillId="31" borderId="63" xfId="39" applyNumberFormat="1" applyFont="1" applyFill="1" applyBorder="1" applyAlignment="1" applyProtection="1">
      <alignment horizontal="center"/>
      <protection locked="0"/>
    </xf>
    <xf numFmtId="0" fontId="21" fillId="31" borderId="64" xfId="39" applyNumberFormat="1" applyFont="1" applyFill="1" applyBorder="1" applyAlignment="1" applyProtection="1">
      <alignment horizontal="center"/>
      <protection locked="0"/>
    </xf>
    <xf numFmtId="0" fontId="21" fillId="31" borderId="19" xfId="39" applyNumberFormat="1" applyFont="1" applyFill="1" applyBorder="1" applyAlignment="1" applyProtection="1">
      <alignment horizontal="center"/>
      <protection locked="0"/>
    </xf>
    <xf numFmtId="0" fontId="21" fillId="31" borderId="18" xfId="39" applyNumberFormat="1" applyFont="1" applyFill="1" applyBorder="1" applyAlignment="1" applyProtection="1">
      <alignment horizontal="center"/>
      <protection locked="0"/>
    </xf>
    <xf numFmtId="0" fontId="21" fillId="31" borderId="21" xfId="39" applyNumberFormat="1" applyFont="1" applyFill="1" applyBorder="1" applyAlignment="1" applyProtection="1">
      <alignment horizontal="center"/>
      <protection locked="0"/>
    </xf>
    <xf numFmtId="0" fontId="16" fillId="31" borderId="61" xfId="40" applyFont="1" applyFill="1" applyBorder="1"/>
    <xf numFmtId="0" fontId="16" fillId="31" borderId="19" xfId="40" applyFont="1" applyFill="1" applyBorder="1"/>
    <xf numFmtId="0" fontId="21" fillId="31" borderId="17" xfId="39" applyNumberFormat="1" applyFont="1" applyFill="1" applyBorder="1" applyAlignment="1" applyProtection="1">
      <alignment horizontal="center"/>
      <protection locked="0"/>
    </xf>
    <xf numFmtId="0" fontId="21" fillId="31" borderId="45" xfId="39" applyNumberFormat="1" applyFont="1" applyFill="1" applyBorder="1" applyAlignment="1" applyProtection="1">
      <alignment horizontal="center"/>
      <protection locked="0"/>
    </xf>
    <xf numFmtId="0" fontId="16" fillId="31" borderId="0" xfId="46" applyFont="1" applyFill="1"/>
    <xf numFmtId="0" fontId="42" fillId="0" borderId="221" xfId="0" applyFont="1" applyBorder="1" applyAlignment="1">
      <alignment horizontal="center"/>
    </xf>
    <xf numFmtId="0" fontId="43" fillId="31" borderId="221" xfId="0" applyFont="1" applyFill="1" applyBorder="1"/>
    <xf numFmtId="0" fontId="43" fillId="31" borderId="221" xfId="0" applyFont="1" applyFill="1" applyBorder="1" applyAlignment="1">
      <alignment horizontal="left"/>
    </xf>
    <xf numFmtId="0" fontId="43" fillId="0" borderId="221" xfId="0" applyFont="1" applyBorder="1"/>
    <xf numFmtId="0" fontId="43" fillId="0" borderId="221" xfId="0" applyFont="1" applyBorder="1" applyAlignment="1">
      <alignment horizontal="left"/>
    </xf>
    <xf numFmtId="0" fontId="43" fillId="0" borderId="221" xfId="0" applyFont="1" applyBorder="1" applyAlignment="1">
      <alignment wrapText="1"/>
    </xf>
    <xf numFmtId="0" fontId="43" fillId="0" borderId="221" xfId="0" applyFont="1" applyBorder="1" applyAlignment="1">
      <alignment horizontal="left" wrapText="1"/>
    </xf>
    <xf numFmtId="0" fontId="43" fillId="0" borderId="221" xfId="0" applyFont="1" applyBorder="1" applyAlignment="1">
      <alignment vertical="center" wrapText="1"/>
    </xf>
    <xf numFmtId="0" fontId="43" fillId="0" borderId="221" xfId="0" applyFont="1" applyBorder="1" applyAlignment="1">
      <alignment horizontal="left" vertical="center" wrapText="1"/>
    </xf>
    <xf numFmtId="0" fontId="43" fillId="0" borderId="221" xfId="0" applyFont="1" applyFill="1" applyBorder="1" applyAlignment="1">
      <alignment vertical="center" wrapText="1"/>
    </xf>
    <xf numFmtId="0" fontId="43" fillId="0" borderId="221" xfId="0" applyFont="1" applyFill="1" applyBorder="1" applyAlignment="1">
      <alignment horizontal="left" vertical="center" wrapText="1"/>
    </xf>
    <xf numFmtId="0" fontId="43" fillId="0" borderId="221" xfId="40" applyFont="1" applyFill="1" applyBorder="1" applyAlignment="1" applyProtection="1">
      <protection locked="0"/>
    </xf>
    <xf numFmtId="0" fontId="43" fillId="0" borderId="221" xfId="0" applyFont="1" applyBorder="1" applyAlignment="1">
      <alignment horizontal="left" vertical="center"/>
    </xf>
    <xf numFmtId="0" fontId="43" fillId="0" borderId="221" xfId="0" applyFont="1" applyBorder="1" applyAlignment="1">
      <alignment vertical="center"/>
    </xf>
    <xf numFmtId="0" fontId="43" fillId="0" borderId="221" xfId="40" applyFont="1" applyFill="1" applyBorder="1" applyAlignment="1" applyProtection="1">
      <alignment horizontal="left"/>
      <protection locked="0"/>
    </xf>
    <xf numFmtId="0" fontId="42" fillId="0" borderId="233" xfId="0" applyFont="1" applyBorder="1" applyAlignment="1">
      <alignment horizontal="center"/>
    </xf>
    <xf numFmtId="0" fontId="42" fillId="0" borderId="234" xfId="0" applyFont="1" applyBorder="1" applyAlignment="1">
      <alignment horizontal="center"/>
    </xf>
    <xf numFmtId="0" fontId="43" fillId="31" borderId="221" xfId="0" applyFont="1" applyFill="1" applyBorder="1" applyAlignment="1">
      <alignment vertical="center" wrapText="1"/>
    </xf>
    <xf numFmtId="0" fontId="43" fillId="31" borderId="221" xfId="0" applyFont="1" applyFill="1" applyBorder="1" applyAlignment="1">
      <alignment horizontal="left" vertical="center"/>
    </xf>
    <xf numFmtId="0" fontId="21" fillId="0" borderId="152" xfId="0" applyFont="1" applyBorder="1"/>
    <xf numFmtId="0" fontId="21" fillId="0" borderId="92" xfId="0" applyFont="1" applyBorder="1"/>
    <xf numFmtId="0" fontId="21" fillId="32" borderId="127" xfId="0" applyFont="1" applyFill="1" applyBorder="1"/>
    <xf numFmtId="0" fontId="21" fillId="32" borderId="221" xfId="0" applyFont="1" applyFill="1" applyBorder="1" applyAlignment="1">
      <alignment wrapText="1"/>
    </xf>
    <xf numFmtId="0" fontId="21" fillId="32" borderId="128" xfId="0" applyFont="1" applyFill="1" applyBorder="1"/>
    <xf numFmtId="0" fontId="21" fillId="32" borderId="129" xfId="0" applyFont="1" applyFill="1" applyBorder="1"/>
    <xf numFmtId="0" fontId="21" fillId="32" borderId="66" xfId="0" applyFont="1" applyFill="1" applyBorder="1" applyAlignment="1">
      <alignment wrapText="1"/>
    </xf>
    <xf numFmtId="0" fontId="21" fillId="32" borderId="0" xfId="0" applyFont="1" applyFill="1" applyBorder="1"/>
    <xf numFmtId="0" fontId="16" fillId="0" borderId="63" xfId="40" applyFont="1" applyBorder="1" applyAlignment="1"/>
    <xf numFmtId="0" fontId="16" fillId="0" borderId="19" xfId="40" applyFont="1" applyBorder="1" applyAlignment="1"/>
    <xf numFmtId="0" fontId="35" fillId="0" borderId="221" xfId="40" applyFont="1" applyBorder="1" applyAlignment="1"/>
    <xf numFmtId="0" fontId="35" fillId="0" borderId="19" xfId="40" applyFont="1" applyBorder="1" applyAlignment="1"/>
    <xf numFmtId="0" fontId="21" fillId="34" borderId="152" xfId="0" applyFont="1" applyFill="1" applyBorder="1" applyAlignment="1" applyProtection="1">
      <alignment shrinkToFit="1"/>
      <protection locked="0"/>
    </xf>
    <xf numFmtId="0" fontId="21" fillId="38" borderId="152" xfId="40" applyFont="1" applyFill="1" applyBorder="1" applyProtection="1">
      <protection locked="0"/>
    </xf>
    <xf numFmtId="0" fontId="16" fillId="0" borderId="221" xfId="40" applyFont="1" applyBorder="1"/>
    <xf numFmtId="0" fontId="21" fillId="38" borderId="152" xfId="0" applyFont="1" applyFill="1" applyBorder="1" applyAlignment="1" applyProtection="1">
      <alignment shrinkToFit="1"/>
      <protection locked="0"/>
    </xf>
    <xf numFmtId="0" fontId="21" fillId="38" borderId="92" xfId="40" applyFont="1" applyFill="1" applyBorder="1" applyAlignment="1" applyProtection="1">
      <alignment wrapText="1"/>
      <protection locked="0"/>
    </xf>
    <xf numFmtId="0" fontId="35" fillId="0" borderId="63" xfId="40" applyFont="1" applyBorder="1"/>
    <xf numFmtId="0" fontId="35" fillId="0" borderId="19" xfId="40" applyFont="1" applyBorder="1"/>
    <xf numFmtId="0" fontId="21" fillId="45" borderId="235" xfId="40" applyFont="1" applyFill="1" applyBorder="1" applyAlignment="1" applyProtection="1">
      <alignment horizontal="left"/>
      <protection locked="0"/>
    </xf>
    <xf numFmtId="0" fontId="21" fillId="34" borderId="236" xfId="0" applyFont="1" applyFill="1" applyBorder="1" applyAlignment="1" applyProtection="1">
      <alignment shrinkToFit="1"/>
      <protection locked="0"/>
    </xf>
    <xf numFmtId="0" fontId="21" fillId="34" borderId="237" xfId="40" applyFont="1" applyFill="1" applyBorder="1" applyAlignment="1" applyProtection="1">
      <alignment horizontal="left"/>
      <protection locked="0"/>
    </xf>
    <xf numFmtId="0" fontId="16" fillId="0" borderId="0" xfId="40" applyFont="1" applyBorder="1"/>
    <xf numFmtId="0" fontId="21" fillId="0" borderId="128" xfId="0" applyFont="1" applyBorder="1" applyAlignment="1">
      <alignment horizontal="center"/>
    </xf>
    <xf numFmtId="0" fontId="35" fillId="0" borderId="0" xfId="46" applyFont="1"/>
    <xf numFmtId="0" fontId="35" fillId="31" borderId="0" xfId="46" applyFont="1" applyFill="1"/>
    <xf numFmtId="0" fontId="21" fillId="0" borderId="64" xfId="40" applyFont="1" applyFill="1" applyBorder="1" applyAlignment="1" applyProtection="1">
      <protection locked="0"/>
    </xf>
    <xf numFmtId="0" fontId="35" fillId="31" borderId="61" xfId="40" applyFont="1" applyFill="1" applyBorder="1"/>
    <xf numFmtId="0" fontId="35" fillId="31" borderId="19" xfId="40" applyFont="1" applyFill="1" applyBorder="1"/>
    <xf numFmtId="0" fontId="21" fillId="31" borderId="21" xfId="40" applyFont="1" applyFill="1" applyBorder="1" applyAlignment="1" applyProtection="1">
      <protection locked="0"/>
    </xf>
    <xf numFmtId="0" fontId="21" fillId="0" borderId="231" xfId="40" applyFont="1" applyFill="1" applyBorder="1" applyAlignment="1" applyProtection="1">
      <protection locked="0"/>
    </xf>
    <xf numFmtId="0" fontId="35" fillId="0" borderId="63" xfId="40" applyFont="1" applyFill="1" applyBorder="1"/>
    <xf numFmtId="0" fontId="35" fillId="0" borderId="19" xfId="40" applyFont="1" applyFill="1" applyBorder="1"/>
    <xf numFmtId="0" fontId="21" fillId="31" borderId="60" xfId="40" applyFont="1" applyFill="1" applyBorder="1" applyAlignment="1" applyProtection="1">
      <alignment horizontal="left" vertical="center"/>
      <protection locked="0"/>
    </xf>
    <xf numFmtId="0" fontId="21" fillId="31" borderId="64" xfId="40" applyFont="1" applyFill="1" applyBorder="1" applyAlignment="1" applyProtection="1">
      <protection locked="0"/>
    </xf>
    <xf numFmtId="0" fontId="35" fillId="25" borderId="90" xfId="46" applyFont="1" applyFill="1" applyBorder="1" applyProtection="1"/>
    <xf numFmtId="0" fontId="35" fillId="25" borderId="91" xfId="46" applyFont="1" applyFill="1" applyBorder="1" applyProtection="1"/>
    <xf numFmtId="0" fontId="35" fillId="0" borderId="0" xfId="46" applyFont="1" applyBorder="1"/>
    <xf numFmtId="0" fontId="46" fillId="37" borderId="128" xfId="40" applyFont="1" applyFill="1" applyBorder="1" applyAlignment="1" applyProtection="1">
      <alignment horizontal="left"/>
      <protection locked="0"/>
    </xf>
    <xf numFmtId="0" fontId="46" fillId="37" borderId="152" xfId="40" applyFont="1" applyFill="1" applyBorder="1" applyProtection="1">
      <protection locked="0"/>
    </xf>
    <xf numFmtId="0" fontId="47" fillId="0" borderId="61" xfId="40" applyFont="1" applyBorder="1"/>
    <xf numFmtId="0" fontId="47" fillId="0" borderId="63" xfId="40" applyFont="1" applyBorder="1" applyAlignment="1"/>
    <xf numFmtId="0" fontId="41" fillId="27" borderId="61" xfId="40" applyFont="1" applyFill="1" applyBorder="1" applyAlignment="1">
      <alignment horizontal="center" vertical="center" wrapText="1"/>
    </xf>
    <xf numFmtId="0" fontId="37" fillId="27" borderId="61" xfId="0" applyFont="1" applyFill="1" applyBorder="1" applyAlignment="1">
      <alignment vertical="center"/>
    </xf>
    <xf numFmtId="0" fontId="41" fillId="27" borderId="63" xfId="40" applyFont="1" applyFill="1" applyBorder="1" applyAlignment="1">
      <alignment horizontal="center" vertical="center" wrapText="1"/>
    </xf>
    <xf numFmtId="0" fontId="37" fillId="27" borderId="63" xfId="0" applyFont="1" applyFill="1" applyBorder="1" applyAlignment="1">
      <alignment horizontal="center" vertical="center" wrapText="1"/>
    </xf>
    <xf numFmtId="0" fontId="23" fillId="25" borderId="80" xfId="46" applyFont="1" applyFill="1" applyBorder="1" applyAlignment="1" applyProtection="1">
      <alignment horizontal="center" vertical="center"/>
    </xf>
    <xf numFmtId="0" fontId="23" fillId="25" borderId="77" xfId="46" applyFont="1" applyFill="1" applyBorder="1" applyAlignment="1" applyProtection="1">
      <alignment horizontal="center" vertical="center"/>
    </xf>
    <xf numFmtId="0" fontId="23" fillId="25" borderId="81" xfId="46" applyFont="1" applyFill="1" applyBorder="1" applyAlignment="1" applyProtection="1">
      <alignment horizontal="center" vertical="center"/>
    </xf>
    <xf numFmtId="0" fontId="23" fillId="25" borderId="89" xfId="46" applyFont="1" applyFill="1" applyBorder="1" applyAlignment="1" applyProtection="1">
      <alignment horizontal="center" vertical="center"/>
    </xf>
    <xf numFmtId="0" fontId="23" fillId="25" borderId="90" xfId="46" applyFont="1" applyFill="1" applyBorder="1" applyAlignment="1" applyProtection="1">
      <alignment horizontal="center" vertical="center"/>
    </xf>
    <xf numFmtId="0" fontId="23" fillId="25" borderId="91" xfId="46" applyFont="1" applyFill="1" applyBorder="1" applyAlignment="1" applyProtection="1">
      <alignment horizontal="center" vertical="center"/>
    </xf>
    <xf numFmtId="0" fontId="33" fillId="25" borderId="134" xfId="46" applyFont="1" applyFill="1" applyBorder="1" applyAlignment="1" applyProtection="1">
      <alignment horizontal="center" textRotation="90" wrapText="1"/>
    </xf>
    <xf numFmtId="0" fontId="33" fillId="25" borderId="135" xfId="46" applyFont="1" applyFill="1" applyBorder="1" applyAlignment="1" applyProtection="1">
      <alignment horizontal="center" textRotation="90" wrapText="1"/>
    </xf>
    <xf numFmtId="0" fontId="37" fillId="25" borderId="65" xfId="46" applyFont="1" applyFill="1" applyBorder="1" applyAlignment="1" applyProtection="1">
      <alignment horizontal="center" vertical="center" wrapText="1"/>
    </xf>
    <xf numFmtId="0" fontId="37" fillId="25" borderId="61" xfId="46" applyFont="1" applyFill="1" applyBorder="1" applyAlignment="1" applyProtection="1">
      <alignment horizontal="center" vertical="center" wrapText="1"/>
    </xf>
    <xf numFmtId="165" fontId="21" fillId="4" borderId="19" xfId="26" applyNumberFormat="1" applyFont="1" applyFill="1" applyBorder="1" applyAlignment="1" applyProtection="1">
      <alignment horizontal="center" vertical="center"/>
    </xf>
    <xf numFmtId="165" fontId="21" fillId="4" borderId="20" xfId="26" applyNumberFormat="1" applyFont="1" applyFill="1" applyBorder="1" applyAlignment="1" applyProtection="1">
      <alignment horizontal="center" vertical="center"/>
    </xf>
    <xf numFmtId="9" fontId="21" fillId="4" borderId="19" xfId="45" applyFont="1" applyFill="1" applyBorder="1" applyAlignment="1" applyProtection="1">
      <alignment horizontal="center" vertical="center"/>
    </xf>
    <xf numFmtId="9" fontId="21" fillId="4" borderId="20" xfId="45" applyFont="1" applyFill="1" applyBorder="1" applyAlignment="1" applyProtection="1">
      <alignment horizontal="center" vertical="center"/>
    </xf>
    <xf numFmtId="1" fontId="21" fillId="4" borderId="157" xfId="40" applyNumberFormat="1" applyFont="1" applyFill="1" applyBorder="1" applyAlignment="1" applyProtection="1">
      <alignment horizontal="left" vertical="center" shrinkToFit="1"/>
    </xf>
    <xf numFmtId="1" fontId="21" fillId="4" borderId="19" xfId="40" applyNumberFormat="1" applyFont="1" applyFill="1" applyBorder="1" applyAlignment="1" applyProtection="1">
      <alignment horizontal="left" vertical="center" shrinkToFit="1"/>
    </xf>
    <xf numFmtId="164" fontId="21" fillId="4" borderId="19" xfId="26" applyFont="1" applyFill="1" applyBorder="1" applyAlignment="1" applyProtection="1">
      <alignment horizontal="center" vertical="center"/>
    </xf>
    <xf numFmtId="164" fontId="21" fillId="4" borderId="20" xfId="26" applyFont="1" applyFill="1" applyBorder="1" applyAlignment="1" applyProtection="1">
      <alignment horizontal="center" vertical="center"/>
    </xf>
    <xf numFmtId="1" fontId="33" fillId="4" borderId="157" xfId="40" applyNumberFormat="1" applyFont="1" applyFill="1" applyBorder="1" applyAlignment="1" applyProtection="1">
      <alignment horizontal="left" vertical="center"/>
    </xf>
    <xf numFmtId="1" fontId="33" fillId="4" borderId="19" xfId="40" applyNumberFormat="1" applyFont="1" applyFill="1" applyBorder="1" applyAlignment="1" applyProtection="1">
      <alignment horizontal="left" vertical="center"/>
    </xf>
    <xf numFmtId="0" fontId="37" fillId="25" borderId="87" xfId="46" applyFont="1" applyFill="1" applyBorder="1" applyAlignment="1" applyProtection="1">
      <alignment horizontal="center"/>
    </xf>
    <xf numFmtId="0" fontId="37" fillId="25" borderId="85" xfId="46" applyFont="1" applyFill="1" applyBorder="1" applyAlignment="1" applyProtection="1">
      <alignment horizontal="center"/>
    </xf>
    <xf numFmtId="0" fontId="37" fillId="25" borderId="88" xfId="46" applyFont="1" applyFill="1" applyBorder="1" applyAlignment="1" applyProtection="1">
      <alignment horizontal="center"/>
    </xf>
    <xf numFmtId="0" fontId="37" fillId="25" borderId="86" xfId="46" applyFont="1" applyFill="1" applyBorder="1" applyAlignment="1" applyProtection="1">
      <alignment horizontal="center"/>
    </xf>
    <xf numFmtId="0" fontId="21" fillId="4" borderId="0" xfId="40" applyFont="1" applyFill="1" applyBorder="1" applyAlignment="1">
      <alignment horizontal="center" vertical="center"/>
    </xf>
    <xf numFmtId="0" fontId="21" fillId="4" borderId="116" xfId="40" applyFont="1" applyFill="1" applyBorder="1" applyAlignment="1">
      <alignment horizontal="center" vertical="center"/>
    </xf>
    <xf numFmtId="0" fontId="21" fillId="4" borderId="14" xfId="40" applyFont="1" applyFill="1" applyBorder="1" applyAlignment="1">
      <alignment horizontal="center" vertical="center"/>
    </xf>
    <xf numFmtId="0" fontId="37" fillId="25" borderId="148" xfId="46" applyFont="1" applyFill="1" applyBorder="1" applyAlignment="1" applyProtection="1">
      <alignment horizontal="center" textRotation="90" wrapText="1"/>
    </xf>
    <xf numFmtId="0" fontId="33" fillId="25" borderId="149" xfId="0" applyFont="1" applyFill="1" applyBorder="1" applyAlignment="1" applyProtection="1">
      <alignment horizontal="center" wrapText="1"/>
    </xf>
    <xf numFmtId="0" fontId="37" fillId="25" borderId="147" xfId="46" applyFont="1" applyFill="1" applyBorder="1" applyAlignment="1" applyProtection="1">
      <alignment horizontal="center" vertical="center" wrapText="1"/>
    </xf>
    <xf numFmtId="0" fontId="33" fillId="0" borderId="61" xfId="0" applyFont="1" applyBorder="1" applyAlignment="1">
      <alignment horizontal="center" vertical="center" wrapText="1"/>
    </xf>
    <xf numFmtId="0" fontId="37" fillId="25" borderId="63" xfId="46" applyFont="1" applyFill="1" applyBorder="1" applyAlignment="1" applyProtection="1">
      <alignment horizontal="center" textRotation="90"/>
    </xf>
    <xf numFmtId="0" fontId="33" fillId="25" borderId="97" xfId="0" applyFont="1" applyFill="1" applyBorder="1" applyAlignment="1" applyProtection="1">
      <alignment horizontal="center"/>
    </xf>
    <xf numFmtId="1" fontId="33" fillId="4" borderId="157" xfId="40" applyNumberFormat="1" applyFont="1" applyFill="1" applyBorder="1" applyAlignment="1" applyProtection="1">
      <alignment horizontal="left" vertical="center" shrinkToFit="1"/>
    </xf>
    <xf numFmtId="1" fontId="33" fillId="4" borderId="19" xfId="40" applyNumberFormat="1" applyFont="1" applyFill="1" applyBorder="1" applyAlignment="1" applyProtection="1">
      <alignment horizontal="left" vertical="center" shrinkToFit="1"/>
    </xf>
    <xf numFmtId="164" fontId="23" fillId="4" borderId="19" xfId="26" applyFont="1" applyFill="1" applyBorder="1" applyAlignment="1" applyProtection="1">
      <alignment horizontal="center" vertical="center"/>
    </xf>
    <xf numFmtId="164" fontId="23" fillId="4" borderId="20" xfId="26" applyFont="1" applyFill="1" applyBorder="1" applyAlignment="1" applyProtection="1">
      <alignment horizontal="center" vertical="center"/>
    </xf>
    <xf numFmtId="1" fontId="23" fillId="4" borderId="157" xfId="40" applyNumberFormat="1" applyFont="1" applyFill="1" applyBorder="1" applyAlignment="1" applyProtection="1">
      <alignment horizontal="left" vertical="center" shrinkToFit="1"/>
    </xf>
    <xf numFmtId="1" fontId="23" fillId="4" borderId="19" xfId="40" applyNumberFormat="1" applyFont="1" applyFill="1" applyBorder="1" applyAlignment="1" applyProtection="1">
      <alignment horizontal="left" vertical="center" shrinkToFit="1"/>
    </xf>
    <xf numFmtId="1" fontId="23" fillId="4" borderId="157" xfId="40" applyNumberFormat="1" applyFont="1" applyFill="1" applyBorder="1" applyAlignment="1" applyProtection="1">
      <alignment horizontal="center" vertical="center" shrinkToFit="1"/>
    </xf>
    <xf numFmtId="1" fontId="23" fillId="4" borderId="19" xfId="40" applyNumberFormat="1" applyFont="1" applyFill="1" applyBorder="1" applyAlignment="1" applyProtection="1">
      <alignment horizontal="center" vertical="center" shrinkToFit="1"/>
    </xf>
    <xf numFmtId="1" fontId="23" fillId="4" borderId="55" xfId="40" applyNumberFormat="1" applyFont="1" applyFill="1" applyBorder="1" applyAlignment="1" applyProtection="1">
      <alignment horizontal="center" vertical="center"/>
    </xf>
    <xf numFmtId="1" fontId="23" fillId="4" borderId="43" xfId="40" applyNumberFormat="1" applyFont="1" applyFill="1" applyBorder="1" applyAlignment="1" applyProtection="1">
      <alignment horizontal="center" vertical="center"/>
    </xf>
    <xf numFmtId="0" fontId="21" fillId="4" borderId="132" xfId="40" applyFont="1" applyFill="1" applyBorder="1" applyAlignment="1" applyProtection="1">
      <alignment horizontal="left" vertical="center" wrapText="1"/>
    </xf>
    <xf numFmtId="0" fontId="21" fillId="4" borderId="70" xfId="40" applyFont="1" applyFill="1" applyBorder="1" applyAlignment="1" applyProtection="1">
      <alignment horizontal="left" vertical="center" wrapText="1"/>
    </xf>
    <xf numFmtId="0" fontId="21" fillId="4" borderId="56" xfId="40" applyFont="1" applyFill="1" applyBorder="1" applyAlignment="1" applyProtection="1">
      <alignment horizontal="left" vertical="center" wrapText="1"/>
    </xf>
    <xf numFmtId="0" fontId="21" fillId="4" borderId="38" xfId="40" applyFont="1" applyFill="1" applyBorder="1" applyAlignment="1" applyProtection="1">
      <alignment horizontal="left" vertical="center" wrapText="1"/>
    </xf>
    <xf numFmtId="0" fontId="21" fillId="4" borderId="72" xfId="40" applyFont="1" applyFill="1" applyBorder="1" applyAlignment="1" applyProtection="1">
      <alignment horizontal="center" vertical="center"/>
    </xf>
    <xf numFmtId="0" fontId="21" fillId="4" borderId="35" xfId="40" applyFont="1" applyFill="1" applyBorder="1" applyAlignment="1" applyProtection="1">
      <alignment horizontal="center" vertical="center"/>
    </xf>
    <xf numFmtId="0" fontId="21" fillId="4" borderId="73" xfId="40" applyFont="1" applyFill="1" applyBorder="1" applyAlignment="1" applyProtection="1">
      <alignment horizontal="center" vertical="center"/>
    </xf>
    <xf numFmtId="0" fontId="37" fillId="25" borderId="68" xfId="46" applyFont="1" applyFill="1" applyBorder="1" applyAlignment="1" applyProtection="1">
      <alignment horizontal="center" textRotation="90"/>
    </xf>
    <xf numFmtId="0" fontId="37" fillId="25" borderId="154" xfId="46" applyFont="1" applyFill="1" applyBorder="1" applyAlignment="1" applyProtection="1">
      <alignment horizontal="center" textRotation="90"/>
    </xf>
    <xf numFmtId="0" fontId="23" fillId="25" borderId="78" xfId="46" applyFont="1" applyFill="1" applyBorder="1" applyAlignment="1" applyProtection="1">
      <alignment horizontal="center" vertical="center" wrapText="1"/>
    </xf>
    <xf numFmtId="0" fontId="33" fillId="25" borderId="79" xfId="0" applyFont="1" applyFill="1" applyBorder="1" applyAlignment="1" applyProtection="1">
      <alignment horizontal="center" vertical="center" wrapText="1"/>
    </xf>
    <xf numFmtId="0" fontId="37" fillId="25" borderId="84" xfId="46" applyFont="1" applyFill="1" applyBorder="1" applyAlignment="1" applyProtection="1">
      <alignment horizontal="center"/>
    </xf>
    <xf numFmtId="0" fontId="22" fillId="0" borderId="0" xfId="40" applyFont="1" applyFill="1" applyBorder="1" applyAlignment="1" applyProtection="1">
      <alignment horizontal="center" vertical="center"/>
    </xf>
    <xf numFmtId="0" fontId="22" fillId="0" borderId="0" xfId="40" applyFont="1" applyFill="1" applyBorder="1" applyAlignment="1" applyProtection="1">
      <alignment horizontal="center" vertical="center"/>
      <protection locked="0"/>
    </xf>
    <xf numFmtId="0" fontId="23" fillId="4" borderId="57" xfId="40" applyFont="1" applyFill="1" applyBorder="1" applyAlignment="1" applyProtection="1">
      <alignment horizontal="center" vertical="center" textRotation="90"/>
    </xf>
    <xf numFmtId="0" fontId="24" fillId="4" borderId="58" xfId="40" applyFont="1" applyFill="1" applyBorder="1" applyAlignment="1" applyProtection="1">
      <alignment horizontal="center" vertical="center" textRotation="90"/>
    </xf>
    <xf numFmtId="0" fontId="25" fillId="4" borderId="59" xfId="40" applyFont="1" applyFill="1" applyBorder="1" applyAlignment="1" applyProtection="1">
      <alignment horizontal="center" vertical="center"/>
    </xf>
    <xf numFmtId="0" fontId="23" fillId="25" borderId="75" xfId="46" applyFont="1" applyFill="1" applyBorder="1" applyAlignment="1" applyProtection="1">
      <alignment horizontal="center" vertical="center" textRotation="90"/>
    </xf>
    <xf numFmtId="0" fontId="23" fillId="25" borderId="82" xfId="46" applyFont="1" applyFill="1" applyBorder="1" applyAlignment="1" applyProtection="1">
      <alignment horizontal="center" vertical="center" textRotation="90"/>
    </xf>
    <xf numFmtId="0" fontId="23" fillId="25" borderId="93" xfId="46" applyFont="1" applyFill="1" applyBorder="1" applyAlignment="1" applyProtection="1">
      <alignment horizontal="center" vertical="center" textRotation="90"/>
    </xf>
    <xf numFmtId="0" fontId="24" fillId="25" borderId="76" xfId="46" applyFont="1" applyFill="1" applyBorder="1" applyAlignment="1" applyProtection="1">
      <alignment horizontal="center" vertical="center" textRotation="90"/>
    </xf>
    <xf numFmtId="0" fontId="24" fillId="25" borderId="83" xfId="46" applyFont="1" applyFill="1" applyBorder="1" applyAlignment="1" applyProtection="1">
      <alignment horizontal="center" vertical="center" textRotation="90"/>
    </xf>
    <xf numFmtId="0" fontId="24" fillId="25" borderId="94" xfId="46" applyFont="1" applyFill="1" applyBorder="1" applyAlignment="1" applyProtection="1">
      <alignment horizontal="center" vertical="center" textRotation="90"/>
    </xf>
    <xf numFmtId="0" fontId="25" fillId="25" borderId="77" xfId="46" applyFont="1" applyFill="1" applyBorder="1" applyAlignment="1" applyProtection="1">
      <alignment horizontal="center" vertical="center"/>
    </xf>
    <xf numFmtId="0" fontId="25" fillId="25" borderId="0" xfId="46" applyFont="1" applyFill="1" applyBorder="1" applyAlignment="1" applyProtection="1">
      <alignment horizontal="center" vertical="center"/>
    </xf>
    <xf numFmtId="0" fontId="36" fillId="25" borderId="95" xfId="49" applyFill="1" applyBorder="1" applyAlignment="1" applyProtection="1">
      <alignment horizontal="center" vertical="center"/>
    </xf>
    <xf numFmtId="0" fontId="22" fillId="0" borderId="0" xfId="46" applyFont="1" applyFill="1" applyAlignment="1" applyProtection="1">
      <alignment horizontal="center" vertical="center"/>
    </xf>
    <xf numFmtId="0" fontId="22" fillId="0" borderId="0" xfId="46" applyFont="1" applyFill="1" applyBorder="1" applyAlignment="1" applyProtection="1">
      <alignment horizontal="center" vertical="center"/>
      <protection locked="0"/>
    </xf>
    <xf numFmtId="0" fontId="36" fillId="25" borderId="90" xfId="49" applyFill="1" applyBorder="1" applyAlignment="1">
      <alignment horizontal="center" vertical="center"/>
    </xf>
    <xf numFmtId="0" fontId="36" fillId="25" borderId="116" xfId="49" applyFill="1" applyBorder="1" applyAlignment="1">
      <alignment horizontal="center" vertical="center"/>
    </xf>
    <xf numFmtId="0" fontId="36" fillId="25" borderId="140" xfId="49" applyFill="1" applyBorder="1" applyAlignment="1">
      <alignment horizontal="center" vertical="center"/>
    </xf>
    <xf numFmtId="0" fontId="37" fillId="25" borderId="62" xfId="46" applyFont="1" applyFill="1" applyBorder="1" applyAlignment="1" applyProtection="1">
      <alignment horizontal="center" vertical="center" wrapText="1"/>
    </xf>
    <xf numFmtId="0" fontId="36" fillId="25" borderId="14" xfId="49" applyFill="1" applyBorder="1" applyAlignment="1">
      <alignment horizontal="center" vertical="center"/>
    </xf>
    <xf numFmtId="0" fontId="36" fillId="25" borderId="211" xfId="49" applyFill="1" applyBorder="1" applyAlignment="1">
      <alignment horizontal="center" vertical="center"/>
    </xf>
    <xf numFmtId="0" fontId="21" fillId="25" borderId="69" xfId="46" applyFont="1" applyFill="1" applyBorder="1" applyAlignment="1" applyProtection="1">
      <alignment horizontal="left" vertical="center" wrapText="1"/>
    </xf>
    <xf numFmtId="0" fontId="36" fillId="25" borderId="63" xfId="49" applyFill="1" applyBorder="1" applyAlignment="1" applyProtection="1">
      <alignment horizontal="left" vertical="center" wrapText="1"/>
    </xf>
    <xf numFmtId="1" fontId="23" fillId="25" borderId="65" xfId="46" applyNumberFormat="1" applyFont="1" applyFill="1" applyBorder="1" applyAlignment="1" applyProtection="1">
      <alignment horizontal="center" vertical="center"/>
    </xf>
    <xf numFmtId="1" fontId="23" fillId="25" borderId="62" xfId="46" applyNumberFormat="1" applyFont="1" applyFill="1" applyBorder="1" applyAlignment="1" applyProtection="1">
      <alignment horizontal="center" vertical="center"/>
    </xf>
    <xf numFmtId="0" fontId="36" fillId="25" borderId="163" xfId="49" applyFill="1" applyBorder="1" applyAlignment="1">
      <alignment horizontal="center" vertical="center"/>
    </xf>
    <xf numFmtId="0" fontId="36" fillId="25" borderId="164" xfId="49" applyFill="1" applyBorder="1" applyAlignment="1">
      <alignment horizontal="center" vertical="center"/>
    </xf>
    <xf numFmtId="0" fontId="42" fillId="0" borderId="0" xfId="51" applyFont="1" applyAlignment="1" applyProtection="1">
      <alignment horizontal="center" vertical="center"/>
      <protection locked="0"/>
    </xf>
    <xf numFmtId="0" fontId="42" fillId="0" borderId="70" xfId="51" applyFont="1" applyFill="1" applyBorder="1" applyAlignment="1" applyProtection="1">
      <alignment horizontal="center" vertical="center"/>
    </xf>
    <xf numFmtId="0" fontId="42" fillId="0" borderId="222" xfId="0" applyFont="1" applyBorder="1" applyAlignment="1">
      <alignment horizontal="center"/>
    </xf>
    <xf numFmtId="0" fontId="42" fillId="0" borderId="60" xfId="0" applyFont="1" applyBorder="1" applyAlignment="1">
      <alignment horizontal="center"/>
    </xf>
    <xf numFmtId="0" fontId="42" fillId="0" borderId="223" xfId="0" applyFont="1" applyBorder="1" applyAlignment="1">
      <alignment horizontal="center"/>
    </xf>
    <xf numFmtId="0" fontId="42" fillId="0" borderId="221" xfId="0" applyFont="1" applyBorder="1" applyAlignment="1">
      <alignment horizontal="center"/>
    </xf>
    <xf numFmtId="0" fontId="42" fillId="0" borderId="224" xfId="0" applyFont="1" applyBorder="1" applyAlignment="1">
      <alignment horizontal="center"/>
    </xf>
    <xf numFmtId="0" fontId="44" fillId="0" borderId="70" xfId="51" applyFont="1" applyFill="1" applyBorder="1" applyAlignment="1" applyProtection="1">
      <alignment horizontal="center" vertical="center"/>
    </xf>
    <xf numFmtId="0" fontId="42" fillId="0" borderId="222" xfId="0" applyFont="1" applyBorder="1" applyAlignment="1">
      <alignment horizontal="center" vertical="center"/>
    </xf>
    <xf numFmtId="0" fontId="42" fillId="0" borderId="228" xfId="0" applyFont="1" applyBorder="1" applyAlignment="1">
      <alignment horizontal="center" vertical="center"/>
    </xf>
    <xf numFmtId="0" fontId="42" fillId="0" borderId="223" xfId="0" applyFont="1" applyBorder="1" applyAlignment="1">
      <alignment horizontal="center" vertical="center"/>
    </xf>
    <xf numFmtId="0" fontId="42" fillId="0" borderId="233" xfId="0" applyFont="1" applyBorder="1" applyAlignment="1">
      <alignment horizontal="center" vertical="center"/>
    </xf>
    <xf numFmtId="0" fontId="43" fillId="0" borderId="207" xfId="0" applyFont="1" applyBorder="1" applyAlignment="1">
      <alignment vertical="center" wrapText="1"/>
    </xf>
    <xf numFmtId="0" fontId="43" fillId="0" borderId="60" xfId="0" applyFont="1" applyBorder="1" applyAlignment="1">
      <alignment horizontal="left" vertical="center" wrapText="1"/>
    </xf>
    <xf numFmtId="0" fontId="43" fillId="0" borderId="221" xfId="0" applyFont="1" applyBorder="1" applyAlignment="1">
      <alignment vertical="center" wrapText="1"/>
    </xf>
    <xf numFmtId="0" fontId="43" fillId="0" borderId="221" xfId="0" applyFont="1" applyBorder="1" applyAlignment="1">
      <alignment horizontal="left" vertical="center" wrapText="1"/>
    </xf>
  </cellXfs>
  <cellStyles count="5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/>
    <cellStyle name="Normál 2 2" xfId="48"/>
    <cellStyle name="Normál 3" xfId="49"/>
    <cellStyle name="Normál 3 2" xfId="50"/>
    <cellStyle name="Normál_bsc_kep_terv_onkorm_szakir" xfId="39"/>
    <cellStyle name="Normál_H_B séma 0323" xfId="40"/>
    <cellStyle name="Normál_H_B séma 0323 2" xfId="46"/>
    <cellStyle name="Normál_Hír" xfId="51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AG229"/>
  <sheetViews>
    <sheetView tabSelected="1" zoomScale="90" zoomScaleNormal="90" zoomScaleSheetLayoutView="75" zoomScalePageLayoutView="90" workbookViewId="0">
      <pane ySplit="8" topLeftCell="A9" activePane="bottomLeft" state="frozen"/>
      <selection pane="bottomLeft" activeCell="AT14" sqref="AT14"/>
    </sheetView>
  </sheetViews>
  <sheetFormatPr defaultColWidth="10.6640625" defaultRowHeight="15.75" x14ac:dyDescent="0.25"/>
  <cols>
    <col min="1" max="1" width="17.1640625" style="167" customWidth="1"/>
    <col min="2" max="2" width="7.1640625" style="68" customWidth="1"/>
    <col min="3" max="3" width="80" style="68" customWidth="1"/>
    <col min="4" max="5" width="7.5" style="65" customWidth="1"/>
    <col min="6" max="6" width="6" style="65" customWidth="1"/>
    <col min="7" max="7" width="6.33203125" style="65" customWidth="1"/>
    <col min="8" max="9" width="7.5" style="65" customWidth="1"/>
    <col min="10" max="11" width="6" style="65" customWidth="1"/>
    <col min="12" max="13" width="7.5" style="65" customWidth="1"/>
    <col min="14" max="15" width="6" style="65" customWidth="1"/>
    <col min="16" max="17" width="7.5" style="65" customWidth="1"/>
    <col min="18" max="19" width="6" style="65" customWidth="1"/>
    <col min="20" max="21" width="7.5" style="65" customWidth="1"/>
    <col min="22" max="23" width="6" style="65" customWidth="1"/>
    <col min="24" max="24" width="7.5" style="65" customWidth="1"/>
    <col min="25" max="25" width="8.1640625" style="65" bestFit="1" customWidth="1"/>
    <col min="26" max="27" width="5.83203125" style="65" customWidth="1"/>
    <col min="28" max="29" width="8.1640625" style="65" bestFit="1" customWidth="1"/>
    <col min="30" max="30" width="6.5" style="65" bestFit="1" customWidth="1"/>
    <col min="31" max="31" width="10.33203125" style="65" customWidth="1"/>
    <col min="32" max="32" width="25.83203125" style="1" customWidth="1"/>
    <col min="33" max="33" width="35.5" style="1" bestFit="1" customWidth="1"/>
    <col min="34" max="43" width="1.83203125" style="1" customWidth="1"/>
    <col min="44" max="44" width="2.33203125" style="1" customWidth="1"/>
    <col min="45" max="16384" width="10.6640625" style="1"/>
  </cols>
  <sheetData>
    <row r="1" spans="1:33" ht="23.25" x14ac:dyDescent="0.2">
      <c r="A1" s="612" t="s">
        <v>0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612"/>
      <c r="T1" s="612"/>
      <c r="U1" s="612"/>
      <c r="V1" s="612"/>
      <c r="W1" s="612"/>
      <c r="X1" s="612"/>
      <c r="Y1" s="612"/>
      <c r="Z1" s="612"/>
      <c r="AA1" s="612"/>
      <c r="AB1" s="612"/>
      <c r="AC1" s="612"/>
      <c r="AD1" s="612"/>
      <c r="AE1" s="612"/>
    </row>
    <row r="2" spans="1:33" ht="23.25" x14ac:dyDescent="0.2">
      <c r="A2" s="613" t="s">
        <v>55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</row>
    <row r="3" spans="1:33" ht="21.95" customHeight="1" x14ac:dyDescent="0.2">
      <c r="A3" s="613" t="s">
        <v>326</v>
      </c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3"/>
      <c r="S3" s="613"/>
      <c r="T3" s="613"/>
      <c r="U3" s="613"/>
      <c r="V3" s="613"/>
      <c r="W3" s="613"/>
      <c r="X3" s="613"/>
      <c r="Y3" s="613"/>
      <c r="Z3" s="613"/>
      <c r="AA3" s="613"/>
      <c r="AB3" s="613"/>
      <c r="AC3" s="613"/>
      <c r="AD3" s="613"/>
      <c r="AE3" s="613"/>
    </row>
    <row r="4" spans="1:33" ht="21.95" customHeight="1" thickBot="1" x14ac:dyDescent="0.25">
      <c r="A4" s="612" t="s">
        <v>248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2"/>
      <c r="M4" s="612"/>
      <c r="N4" s="612"/>
      <c r="O4" s="612"/>
      <c r="P4" s="612"/>
      <c r="Q4" s="612"/>
      <c r="R4" s="612"/>
      <c r="S4" s="612"/>
      <c r="T4" s="612"/>
      <c r="U4" s="612"/>
      <c r="V4" s="612"/>
      <c r="W4" s="612"/>
      <c r="X4" s="612"/>
      <c r="Y4" s="612"/>
      <c r="Z4" s="612"/>
      <c r="AA4" s="612"/>
      <c r="AB4" s="612"/>
      <c r="AC4" s="612"/>
      <c r="AD4" s="612"/>
      <c r="AE4" s="612"/>
    </row>
    <row r="5" spans="1:33" ht="15.75" customHeight="1" thickTop="1" thickBot="1" x14ac:dyDescent="0.25">
      <c r="A5" s="614" t="s">
        <v>1</v>
      </c>
      <c r="B5" s="615" t="s">
        <v>2</v>
      </c>
      <c r="C5" s="616" t="s">
        <v>3</v>
      </c>
      <c r="D5" s="609" t="s">
        <v>4</v>
      </c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0"/>
      <c r="V5" s="610"/>
      <c r="W5" s="610"/>
      <c r="X5" s="610"/>
      <c r="Y5" s="610"/>
      <c r="Z5" s="610"/>
      <c r="AA5" s="610"/>
      <c r="AB5" s="557" t="s">
        <v>5</v>
      </c>
      <c r="AC5" s="558"/>
      <c r="AD5" s="558"/>
      <c r="AE5" s="559"/>
      <c r="AF5" s="553" t="s">
        <v>38</v>
      </c>
      <c r="AG5" s="555" t="s">
        <v>39</v>
      </c>
    </row>
    <row r="6" spans="1:33" ht="15.75" customHeight="1" thickTop="1" thickBot="1" x14ac:dyDescent="0.25">
      <c r="A6" s="614"/>
      <c r="B6" s="615"/>
      <c r="C6" s="616"/>
      <c r="D6" s="611" t="s">
        <v>6</v>
      </c>
      <c r="E6" s="578"/>
      <c r="F6" s="578"/>
      <c r="G6" s="580"/>
      <c r="H6" s="577" t="s">
        <v>7</v>
      </c>
      <c r="I6" s="578"/>
      <c r="J6" s="578"/>
      <c r="K6" s="579"/>
      <c r="L6" s="611" t="s">
        <v>8</v>
      </c>
      <c r="M6" s="578"/>
      <c r="N6" s="578"/>
      <c r="O6" s="580"/>
      <c r="P6" s="577" t="s">
        <v>9</v>
      </c>
      <c r="Q6" s="578"/>
      <c r="R6" s="578"/>
      <c r="S6" s="580"/>
      <c r="T6" s="611" t="s">
        <v>10</v>
      </c>
      <c r="U6" s="578"/>
      <c r="V6" s="578"/>
      <c r="W6" s="580"/>
      <c r="X6" s="577" t="s">
        <v>11</v>
      </c>
      <c r="Y6" s="578"/>
      <c r="Z6" s="578"/>
      <c r="AA6" s="580"/>
      <c r="AB6" s="560"/>
      <c r="AC6" s="561"/>
      <c r="AD6" s="561"/>
      <c r="AE6" s="562"/>
      <c r="AF6" s="554"/>
      <c r="AG6" s="556"/>
    </row>
    <row r="7" spans="1:33" ht="15.75" customHeight="1" thickTop="1" thickBot="1" x14ac:dyDescent="0.25">
      <c r="A7" s="614"/>
      <c r="B7" s="615"/>
      <c r="C7" s="616"/>
      <c r="D7" s="586" t="s">
        <v>26</v>
      </c>
      <c r="E7" s="587"/>
      <c r="F7" s="588" t="s">
        <v>13</v>
      </c>
      <c r="G7" s="584" t="s">
        <v>233</v>
      </c>
      <c r="H7" s="586" t="s">
        <v>26</v>
      </c>
      <c r="I7" s="587"/>
      <c r="J7" s="588" t="s">
        <v>13</v>
      </c>
      <c r="K7" s="584" t="s">
        <v>233</v>
      </c>
      <c r="L7" s="586" t="s">
        <v>26</v>
      </c>
      <c r="M7" s="587"/>
      <c r="N7" s="588" t="s">
        <v>13</v>
      </c>
      <c r="O7" s="584" t="s">
        <v>233</v>
      </c>
      <c r="P7" s="586" t="s">
        <v>26</v>
      </c>
      <c r="Q7" s="587"/>
      <c r="R7" s="588" t="s">
        <v>13</v>
      </c>
      <c r="S7" s="584" t="s">
        <v>233</v>
      </c>
      <c r="T7" s="586" t="s">
        <v>26</v>
      </c>
      <c r="U7" s="587"/>
      <c r="V7" s="588" t="s">
        <v>13</v>
      </c>
      <c r="W7" s="584" t="s">
        <v>233</v>
      </c>
      <c r="X7" s="586" t="s">
        <v>26</v>
      </c>
      <c r="Y7" s="587"/>
      <c r="Z7" s="588" t="s">
        <v>13</v>
      </c>
      <c r="AA7" s="584" t="s">
        <v>233</v>
      </c>
      <c r="AB7" s="565" t="s">
        <v>26</v>
      </c>
      <c r="AC7" s="566"/>
      <c r="AD7" s="607" t="s">
        <v>13</v>
      </c>
      <c r="AE7" s="563" t="s">
        <v>235</v>
      </c>
      <c r="AF7" s="554"/>
      <c r="AG7" s="556"/>
    </row>
    <row r="8" spans="1:33" ht="80.099999999999994" customHeight="1" thickTop="1" thickBot="1" x14ac:dyDescent="0.25">
      <c r="A8" s="614"/>
      <c r="B8" s="615"/>
      <c r="C8" s="616"/>
      <c r="D8" s="229" t="s">
        <v>234</v>
      </c>
      <c r="E8" s="230" t="s">
        <v>12</v>
      </c>
      <c r="F8" s="589"/>
      <c r="G8" s="585"/>
      <c r="H8" s="229" t="s">
        <v>234</v>
      </c>
      <c r="I8" s="230" t="s">
        <v>12</v>
      </c>
      <c r="J8" s="589"/>
      <c r="K8" s="585"/>
      <c r="L8" s="229" t="s">
        <v>234</v>
      </c>
      <c r="M8" s="230" t="s">
        <v>12</v>
      </c>
      <c r="N8" s="589"/>
      <c r="O8" s="585"/>
      <c r="P8" s="229" t="s">
        <v>234</v>
      </c>
      <c r="Q8" s="230" t="s">
        <v>12</v>
      </c>
      <c r="R8" s="589"/>
      <c r="S8" s="585"/>
      <c r="T8" s="229" t="s">
        <v>234</v>
      </c>
      <c r="U8" s="230" t="s">
        <v>12</v>
      </c>
      <c r="V8" s="589"/>
      <c r="W8" s="585"/>
      <c r="X8" s="229" t="s">
        <v>234</v>
      </c>
      <c r="Y8" s="230" t="s">
        <v>12</v>
      </c>
      <c r="Z8" s="589"/>
      <c r="AA8" s="585"/>
      <c r="AB8" s="246" t="s">
        <v>234</v>
      </c>
      <c r="AC8" s="230" t="s">
        <v>12</v>
      </c>
      <c r="AD8" s="608"/>
      <c r="AE8" s="564"/>
      <c r="AF8" s="554"/>
      <c r="AG8" s="556"/>
    </row>
    <row r="9" spans="1:33" s="4" customFormat="1" ht="15.75" customHeight="1" x14ac:dyDescent="0.3">
      <c r="A9" s="2"/>
      <c r="B9" s="3"/>
      <c r="C9" s="232" t="s">
        <v>43</v>
      </c>
      <c r="D9" s="382"/>
      <c r="E9" s="382"/>
      <c r="F9" s="382"/>
      <c r="G9" s="382"/>
      <c r="H9" s="382"/>
      <c r="I9" s="382"/>
      <c r="J9" s="382"/>
      <c r="K9" s="382"/>
      <c r="L9" s="582"/>
      <c r="M9" s="582"/>
      <c r="N9" s="582"/>
      <c r="O9" s="582"/>
      <c r="P9" s="582"/>
      <c r="Q9" s="582"/>
      <c r="R9" s="582"/>
      <c r="S9" s="582"/>
      <c r="T9" s="582"/>
      <c r="U9" s="582"/>
      <c r="V9" s="582"/>
      <c r="W9" s="582"/>
      <c r="X9" s="582"/>
      <c r="Y9" s="582"/>
      <c r="Z9" s="582"/>
      <c r="AA9" s="582"/>
      <c r="AB9" s="397"/>
      <c r="AC9" s="397"/>
      <c r="AD9" s="397"/>
      <c r="AE9" s="398"/>
      <c r="AF9" s="178"/>
      <c r="AG9" s="177"/>
    </row>
    <row r="10" spans="1:33" s="68" customFormat="1" ht="15.75" customHeight="1" x14ac:dyDescent="0.25">
      <c r="A10" s="513" t="s">
        <v>323</v>
      </c>
      <c r="B10" s="473" t="s">
        <v>14</v>
      </c>
      <c r="C10" s="514" t="s">
        <v>315</v>
      </c>
      <c r="D10" s="347"/>
      <c r="E10" s="348"/>
      <c r="F10" s="349"/>
      <c r="G10" s="350"/>
      <c r="H10" s="347">
        <v>8</v>
      </c>
      <c r="I10" s="348"/>
      <c r="J10" s="349">
        <v>2</v>
      </c>
      <c r="K10" s="374" t="s">
        <v>117</v>
      </c>
      <c r="L10" s="383"/>
      <c r="M10" s="182"/>
      <c r="N10" s="384"/>
      <c r="O10" s="238"/>
      <c r="P10" s="383"/>
      <c r="Q10" s="182"/>
      <c r="R10" s="384"/>
      <c r="S10" s="238"/>
      <c r="T10" s="383"/>
      <c r="U10" s="182"/>
      <c r="V10" s="384"/>
      <c r="W10" s="238"/>
      <c r="X10" s="383"/>
      <c r="Y10" s="182"/>
      <c r="Z10" s="384"/>
      <c r="AA10" s="238"/>
      <c r="AB10" s="265">
        <f>IF(D10+H10+L10+P10+T10+X10=0,"",D10+H10+L10+P10+T10+X10)</f>
        <v>8</v>
      </c>
      <c r="AC10" s="5" t="str">
        <f>IF(E10+I10+M10+Q10+U10+Y10=0,"",E10+I10+M10+Q10+U10+Y10)</f>
        <v/>
      </c>
      <c r="AD10" s="5">
        <f t="shared" ref="AD10:AD44" si="0">IF(J10+F10+N10+R10+V10+Z10=0,"",J10+F10+N10+R10+V10+Z10)</f>
        <v>2</v>
      </c>
      <c r="AE10" s="7">
        <f>IF(D10+E10+H10+I10+L10+M10+P10+Q10+T10+U10+X10+Y10=0,"",D10+E10+H10+I10+L10+M10+P10+Q10+T10+U10+X10+Y10)</f>
        <v>8</v>
      </c>
      <c r="AF10" s="474" t="s">
        <v>249</v>
      </c>
      <c r="AG10" s="475" t="s">
        <v>318</v>
      </c>
    </row>
    <row r="11" spans="1:33" s="68" customFormat="1" ht="15.75" customHeight="1" x14ac:dyDescent="0.25">
      <c r="A11" s="515" t="s">
        <v>324</v>
      </c>
      <c r="B11" s="473" t="s">
        <v>14</v>
      </c>
      <c r="C11" s="514" t="s">
        <v>316</v>
      </c>
      <c r="D11" s="347"/>
      <c r="E11" s="348"/>
      <c r="F11" s="349"/>
      <c r="G11" s="350"/>
      <c r="H11" s="383"/>
      <c r="I11" s="182">
        <v>16</v>
      </c>
      <c r="J11" s="384">
        <v>5</v>
      </c>
      <c r="K11" s="238" t="s">
        <v>117</v>
      </c>
      <c r="L11" s="383"/>
      <c r="M11" s="182"/>
      <c r="N11" s="384"/>
      <c r="O11" s="238"/>
      <c r="P11" s="383"/>
      <c r="Q11" s="182"/>
      <c r="R11" s="384"/>
      <c r="S11" s="238"/>
      <c r="T11" s="383"/>
      <c r="U11" s="182"/>
      <c r="V11" s="384"/>
      <c r="W11" s="238"/>
      <c r="X11" s="383"/>
      <c r="Y11" s="182"/>
      <c r="Z11" s="384"/>
      <c r="AA11" s="238"/>
      <c r="AB11" s="265" t="str">
        <f t="shared" ref="AB11:AB44" si="1">IF(D11+H11+L11+P11+T11+X11=0,"",D11+H11+L11+P11+T11+X11)</f>
        <v/>
      </c>
      <c r="AC11" s="5">
        <f t="shared" ref="AC11:AC44" si="2">IF(E11+I11+M11+Q11+U11+Y11=0,"",E11+I11+M11+Q11+U11+Y11)</f>
        <v>16</v>
      </c>
      <c r="AD11" s="5">
        <f t="shared" si="0"/>
        <v>5</v>
      </c>
      <c r="AE11" s="7">
        <f t="shared" ref="AE11:AE44" si="3">IF(D11+E11+H11+I11+L11+M11+P11+Q11+T11+U11+X11+Y11=0,"",D11+E11+H11+I11+L11+M11+P11+Q11+T11+U11+X11+Y11)</f>
        <v>16</v>
      </c>
      <c r="AF11" s="474" t="s">
        <v>319</v>
      </c>
      <c r="AG11" s="475" t="s">
        <v>320</v>
      </c>
    </row>
    <row r="12" spans="1:33" s="68" customFormat="1" ht="15.75" customHeight="1" x14ac:dyDescent="0.25">
      <c r="A12" s="516" t="s">
        <v>325</v>
      </c>
      <c r="B12" s="169" t="s">
        <v>14</v>
      </c>
      <c r="C12" s="517" t="s">
        <v>317</v>
      </c>
      <c r="D12" s="347"/>
      <c r="E12" s="348"/>
      <c r="F12" s="349"/>
      <c r="G12" s="350"/>
      <c r="H12" s="347"/>
      <c r="I12" s="348"/>
      <c r="J12" s="349"/>
      <c r="K12" s="374"/>
      <c r="L12" s="383"/>
      <c r="M12" s="182"/>
      <c r="N12" s="384"/>
      <c r="O12" s="238"/>
      <c r="P12" s="383">
        <v>8</v>
      </c>
      <c r="Q12" s="182"/>
      <c r="R12" s="384">
        <v>2</v>
      </c>
      <c r="S12" s="238" t="s">
        <v>117</v>
      </c>
      <c r="T12" s="383"/>
      <c r="U12" s="182"/>
      <c r="V12" s="384"/>
      <c r="W12" s="238"/>
      <c r="X12" s="383"/>
      <c r="Y12" s="182"/>
      <c r="Z12" s="384"/>
      <c r="AA12" s="238"/>
      <c r="AB12" s="265">
        <f t="shared" si="1"/>
        <v>8</v>
      </c>
      <c r="AC12" s="5" t="str">
        <f t="shared" si="2"/>
        <v/>
      </c>
      <c r="AD12" s="5">
        <f t="shared" si="0"/>
        <v>2</v>
      </c>
      <c r="AE12" s="7">
        <f t="shared" si="3"/>
        <v>8</v>
      </c>
      <c r="AF12" s="474" t="s">
        <v>249</v>
      </c>
      <c r="AG12" s="475" t="s">
        <v>318</v>
      </c>
    </row>
    <row r="13" spans="1:33" s="68" customFormat="1" ht="15.75" customHeight="1" x14ac:dyDescent="0.25">
      <c r="A13" s="515" t="s">
        <v>83</v>
      </c>
      <c r="B13" s="168" t="s">
        <v>14</v>
      </c>
      <c r="C13" s="518" t="s">
        <v>345</v>
      </c>
      <c r="D13" s="347"/>
      <c r="E13" s="348"/>
      <c r="F13" s="349"/>
      <c r="G13" s="350"/>
      <c r="H13" s="347"/>
      <c r="I13" s="348"/>
      <c r="J13" s="349"/>
      <c r="K13" s="374"/>
      <c r="L13" s="383"/>
      <c r="M13" s="182"/>
      <c r="N13" s="384"/>
      <c r="O13" s="238"/>
      <c r="P13" s="383"/>
      <c r="Q13" s="182"/>
      <c r="R13" s="384"/>
      <c r="S13" s="238"/>
      <c r="T13" s="383"/>
      <c r="U13" s="182"/>
      <c r="V13" s="384"/>
      <c r="W13" s="238"/>
      <c r="X13" s="383">
        <v>6</v>
      </c>
      <c r="Y13" s="182">
        <v>2</v>
      </c>
      <c r="Z13" s="384">
        <v>2</v>
      </c>
      <c r="AA13" s="238" t="s">
        <v>125</v>
      </c>
      <c r="AB13" s="265">
        <f t="shared" si="1"/>
        <v>6</v>
      </c>
      <c r="AC13" s="5">
        <f t="shared" si="2"/>
        <v>2</v>
      </c>
      <c r="AD13" s="5">
        <f t="shared" si="0"/>
        <v>2</v>
      </c>
      <c r="AE13" s="7">
        <f t="shared" si="3"/>
        <v>8</v>
      </c>
      <c r="AF13" s="178" t="s">
        <v>210</v>
      </c>
      <c r="AG13" s="519" t="s">
        <v>191</v>
      </c>
    </row>
    <row r="14" spans="1:33" s="68" customFormat="1" ht="15.75" customHeight="1" x14ac:dyDescent="0.25">
      <c r="A14" s="181" t="s">
        <v>195</v>
      </c>
      <c r="B14" s="180" t="s">
        <v>14</v>
      </c>
      <c r="C14" s="233" t="s">
        <v>99</v>
      </c>
      <c r="D14" s="351">
        <v>8</v>
      </c>
      <c r="E14" s="352"/>
      <c r="F14" s="353">
        <v>2</v>
      </c>
      <c r="G14" s="354" t="s">
        <v>14</v>
      </c>
      <c r="H14" s="351"/>
      <c r="I14" s="352"/>
      <c r="J14" s="353"/>
      <c r="K14" s="375"/>
      <c r="L14" s="385"/>
      <c r="M14" s="195"/>
      <c r="N14" s="386"/>
      <c r="O14" s="239"/>
      <c r="P14" s="385"/>
      <c r="Q14" s="195"/>
      <c r="R14" s="386"/>
      <c r="S14" s="239"/>
      <c r="T14" s="385"/>
      <c r="U14" s="195"/>
      <c r="V14" s="386"/>
      <c r="W14" s="239"/>
      <c r="X14" s="385"/>
      <c r="Y14" s="195"/>
      <c r="Z14" s="386"/>
      <c r="AA14" s="239"/>
      <c r="AB14" s="265">
        <f t="shared" si="1"/>
        <v>8</v>
      </c>
      <c r="AC14" s="5" t="str">
        <f t="shared" si="2"/>
        <v/>
      </c>
      <c r="AD14" s="5">
        <f t="shared" si="0"/>
        <v>2</v>
      </c>
      <c r="AE14" s="7">
        <f t="shared" si="3"/>
        <v>8</v>
      </c>
      <c r="AF14" s="178" t="s">
        <v>210</v>
      </c>
      <c r="AG14" s="519" t="s">
        <v>191</v>
      </c>
    </row>
    <row r="15" spans="1:33" s="68" customFormat="1" ht="15.75" customHeight="1" x14ac:dyDescent="0.25">
      <c r="A15" s="421" t="s">
        <v>261</v>
      </c>
      <c r="B15" s="180" t="s">
        <v>14</v>
      </c>
      <c r="C15" s="423" t="s">
        <v>205</v>
      </c>
      <c r="D15" s="351">
        <v>8</v>
      </c>
      <c r="E15" s="352"/>
      <c r="F15" s="353">
        <v>2</v>
      </c>
      <c r="G15" s="354" t="s">
        <v>14</v>
      </c>
      <c r="H15" s="351"/>
      <c r="I15" s="352"/>
      <c r="J15" s="353"/>
      <c r="K15" s="375"/>
      <c r="L15" s="385"/>
      <c r="M15" s="195"/>
      <c r="N15" s="386"/>
      <c r="O15" s="239"/>
      <c r="P15" s="385"/>
      <c r="Q15" s="195"/>
      <c r="R15" s="386"/>
      <c r="S15" s="239"/>
      <c r="T15" s="385"/>
      <c r="U15" s="195"/>
      <c r="V15" s="386"/>
      <c r="W15" s="239"/>
      <c r="X15" s="385"/>
      <c r="Y15" s="195"/>
      <c r="Z15" s="386"/>
      <c r="AA15" s="239"/>
      <c r="AB15" s="265">
        <f t="shared" si="1"/>
        <v>8</v>
      </c>
      <c r="AC15" s="5" t="str">
        <f t="shared" si="2"/>
        <v/>
      </c>
      <c r="AD15" s="5">
        <f t="shared" si="0"/>
        <v>2</v>
      </c>
      <c r="AE15" s="7">
        <f t="shared" si="3"/>
        <v>8</v>
      </c>
      <c r="AF15" s="178" t="s">
        <v>213</v>
      </c>
      <c r="AG15" s="521" t="s">
        <v>332</v>
      </c>
    </row>
    <row r="16" spans="1:33" s="68" customFormat="1" ht="15.75" customHeight="1" x14ac:dyDescent="0.25">
      <c r="A16" s="421" t="s">
        <v>262</v>
      </c>
      <c r="B16" s="180" t="s">
        <v>14</v>
      </c>
      <c r="C16" s="423" t="s">
        <v>263</v>
      </c>
      <c r="D16" s="351"/>
      <c r="E16" s="352"/>
      <c r="F16" s="353"/>
      <c r="G16" s="354"/>
      <c r="H16" s="351"/>
      <c r="I16" s="352"/>
      <c r="J16" s="353"/>
      <c r="K16" s="375"/>
      <c r="L16" s="385">
        <v>8</v>
      </c>
      <c r="M16" s="195"/>
      <c r="N16" s="386">
        <v>4</v>
      </c>
      <c r="O16" s="239" t="s">
        <v>14</v>
      </c>
      <c r="P16" s="385"/>
      <c r="Q16" s="195"/>
      <c r="R16" s="386"/>
      <c r="S16" s="239"/>
      <c r="T16" s="385"/>
      <c r="U16" s="195"/>
      <c r="V16" s="386"/>
      <c r="W16" s="239"/>
      <c r="X16" s="385"/>
      <c r="Y16" s="195"/>
      <c r="Z16" s="386"/>
      <c r="AA16" s="239"/>
      <c r="AB16" s="265">
        <f t="shared" si="1"/>
        <v>8</v>
      </c>
      <c r="AC16" s="5" t="str">
        <f t="shared" si="2"/>
        <v/>
      </c>
      <c r="AD16" s="5">
        <f t="shared" si="0"/>
        <v>4</v>
      </c>
      <c r="AE16" s="7">
        <f t="shared" si="3"/>
        <v>8</v>
      </c>
      <c r="AF16" s="178" t="s">
        <v>213</v>
      </c>
      <c r="AG16" s="519" t="s">
        <v>211</v>
      </c>
    </row>
    <row r="17" spans="1:33" s="68" customFormat="1" ht="15.75" customHeight="1" x14ac:dyDescent="0.25">
      <c r="A17" s="421" t="s">
        <v>241</v>
      </c>
      <c r="B17" s="180" t="s">
        <v>14</v>
      </c>
      <c r="C17" s="424" t="s">
        <v>260</v>
      </c>
      <c r="D17" s="351"/>
      <c r="E17" s="352"/>
      <c r="F17" s="353"/>
      <c r="G17" s="354"/>
      <c r="H17" s="351"/>
      <c r="I17" s="352"/>
      <c r="J17" s="353"/>
      <c r="K17" s="375"/>
      <c r="L17" s="385">
        <v>8</v>
      </c>
      <c r="M17" s="195">
        <v>4</v>
      </c>
      <c r="N17" s="386">
        <v>4</v>
      </c>
      <c r="O17" s="239" t="s">
        <v>14</v>
      </c>
      <c r="P17" s="385"/>
      <c r="Q17" s="195"/>
      <c r="R17" s="386"/>
      <c r="S17" s="239"/>
      <c r="T17" s="385"/>
      <c r="U17" s="195"/>
      <c r="V17" s="386"/>
      <c r="W17" s="239"/>
      <c r="X17" s="385"/>
      <c r="Y17" s="195"/>
      <c r="Z17" s="386"/>
      <c r="AA17" s="239"/>
      <c r="AB17" s="265">
        <f t="shared" si="1"/>
        <v>8</v>
      </c>
      <c r="AC17" s="5">
        <f t="shared" si="2"/>
        <v>4</v>
      </c>
      <c r="AD17" s="5">
        <f t="shared" si="0"/>
        <v>4</v>
      </c>
      <c r="AE17" s="7">
        <f t="shared" si="3"/>
        <v>12</v>
      </c>
      <c r="AF17" s="177" t="s">
        <v>197</v>
      </c>
      <c r="AG17" s="519" t="s">
        <v>217</v>
      </c>
    </row>
    <row r="18" spans="1:33" s="68" customFormat="1" ht="15.75" customHeight="1" x14ac:dyDescent="0.25">
      <c r="A18" s="421" t="s">
        <v>242</v>
      </c>
      <c r="B18" s="180" t="s">
        <v>14</v>
      </c>
      <c r="C18" s="424" t="s">
        <v>259</v>
      </c>
      <c r="D18" s="351"/>
      <c r="E18" s="352"/>
      <c r="F18" s="353"/>
      <c r="G18" s="354"/>
      <c r="H18" s="351">
        <v>8</v>
      </c>
      <c r="I18" s="352">
        <v>8</v>
      </c>
      <c r="J18" s="353">
        <v>4</v>
      </c>
      <c r="K18" s="375" t="s">
        <v>14</v>
      </c>
      <c r="L18" s="385"/>
      <c r="M18" s="195"/>
      <c r="N18" s="386"/>
      <c r="O18" s="239"/>
      <c r="P18" s="385"/>
      <c r="Q18" s="195"/>
      <c r="R18" s="386"/>
      <c r="S18" s="239"/>
      <c r="T18" s="385"/>
      <c r="U18" s="195"/>
      <c r="V18" s="386"/>
      <c r="W18" s="239"/>
      <c r="X18" s="385"/>
      <c r="Y18" s="195"/>
      <c r="Z18" s="386"/>
      <c r="AA18" s="239"/>
      <c r="AB18" s="265">
        <f t="shared" si="1"/>
        <v>8</v>
      </c>
      <c r="AC18" s="5">
        <f t="shared" si="2"/>
        <v>8</v>
      </c>
      <c r="AD18" s="5">
        <f t="shared" si="0"/>
        <v>4</v>
      </c>
      <c r="AE18" s="7">
        <f t="shared" si="3"/>
        <v>16</v>
      </c>
      <c r="AF18" s="177" t="s">
        <v>197</v>
      </c>
      <c r="AG18" s="519" t="s">
        <v>217</v>
      </c>
    </row>
    <row r="19" spans="1:33" s="68" customFormat="1" ht="15.75" customHeight="1" x14ac:dyDescent="0.25">
      <c r="A19" s="201" t="s">
        <v>243</v>
      </c>
      <c r="B19" s="190" t="s">
        <v>14</v>
      </c>
      <c r="C19" s="234" t="s">
        <v>91</v>
      </c>
      <c r="D19" s="355"/>
      <c r="E19" s="356"/>
      <c r="F19" s="357"/>
      <c r="G19" s="358"/>
      <c r="H19" s="355"/>
      <c r="I19" s="356"/>
      <c r="J19" s="357"/>
      <c r="K19" s="376"/>
      <c r="L19" s="355"/>
      <c r="M19" s="356">
        <v>12</v>
      </c>
      <c r="N19" s="388">
        <v>3</v>
      </c>
      <c r="O19" s="376" t="s">
        <v>125</v>
      </c>
      <c r="P19" s="387"/>
      <c r="Q19" s="191"/>
      <c r="R19" s="388"/>
      <c r="S19" s="240"/>
      <c r="T19" s="387"/>
      <c r="U19" s="191"/>
      <c r="V19" s="388"/>
      <c r="W19" s="240"/>
      <c r="X19" s="387"/>
      <c r="Y19" s="191"/>
      <c r="Z19" s="388"/>
      <c r="AA19" s="240"/>
      <c r="AB19" s="265" t="str">
        <f t="shared" si="1"/>
        <v/>
      </c>
      <c r="AC19" s="5">
        <f t="shared" si="2"/>
        <v>12</v>
      </c>
      <c r="AD19" s="5">
        <f t="shared" si="0"/>
        <v>3</v>
      </c>
      <c r="AE19" s="7">
        <f t="shared" si="3"/>
        <v>12</v>
      </c>
      <c r="AF19" s="177" t="s">
        <v>197</v>
      </c>
      <c r="AG19" s="522" t="s">
        <v>212</v>
      </c>
    </row>
    <row r="20" spans="1:33" s="68" customFormat="1" ht="15.75" customHeight="1" x14ac:dyDescent="0.25">
      <c r="A20" s="549" t="s">
        <v>194</v>
      </c>
      <c r="B20" s="190" t="s">
        <v>14</v>
      </c>
      <c r="C20" s="550" t="s">
        <v>92</v>
      </c>
      <c r="D20" s="355"/>
      <c r="E20" s="356"/>
      <c r="F20" s="357"/>
      <c r="G20" s="358"/>
      <c r="H20" s="355"/>
      <c r="I20" s="356"/>
      <c r="J20" s="357"/>
      <c r="K20" s="376"/>
      <c r="L20" s="387">
        <v>12</v>
      </c>
      <c r="M20" s="191"/>
      <c r="N20" s="388">
        <v>2</v>
      </c>
      <c r="O20" s="240" t="s">
        <v>117</v>
      </c>
      <c r="P20" s="387"/>
      <c r="Q20" s="191"/>
      <c r="R20" s="388"/>
      <c r="S20" s="240"/>
      <c r="T20" s="387"/>
      <c r="U20" s="191"/>
      <c r="V20" s="388"/>
      <c r="W20" s="240"/>
      <c r="X20" s="387"/>
      <c r="Y20" s="191"/>
      <c r="Z20" s="388"/>
      <c r="AA20" s="240"/>
      <c r="AB20" s="265">
        <f t="shared" si="1"/>
        <v>12</v>
      </c>
      <c r="AC20" s="5" t="str">
        <f t="shared" si="2"/>
        <v/>
      </c>
      <c r="AD20" s="5">
        <f t="shared" si="0"/>
        <v>2</v>
      </c>
      <c r="AE20" s="7">
        <f t="shared" si="3"/>
        <v>12</v>
      </c>
      <c r="AF20" s="551" t="s">
        <v>348</v>
      </c>
      <c r="AG20" s="552" t="s">
        <v>349</v>
      </c>
    </row>
    <row r="21" spans="1:33" s="68" customFormat="1" ht="15.75" customHeight="1" x14ac:dyDescent="0.25">
      <c r="A21" s="201" t="s">
        <v>344</v>
      </c>
      <c r="B21" s="190" t="s">
        <v>14</v>
      </c>
      <c r="C21" s="234" t="s">
        <v>343</v>
      </c>
      <c r="D21" s="355"/>
      <c r="E21" s="356"/>
      <c r="F21" s="357"/>
      <c r="G21" s="358"/>
      <c r="H21" s="355"/>
      <c r="I21" s="356"/>
      <c r="J21" s="357"/>
      <c r="K21" s="376"/>
      <c r="L21" s="387"/>
      <c r="M21" s="191"/>
      <c r="N21" s="388"/>
      <c r="O21" s="240"/>
      <c r="P21" s="387"/>
      <c r="Q21" s="191"/>
      <c r="R21" s="388"/>
      <c r="S21" s="240"/>
      <c r="T21" s="387"/>
      <c r="U21" s="191"/>
      <c r="V21" s="388"/>
      <c r="W21" s="240"/>
      <c r="X21" s="387"/>
      <c r="Y21" s="191">
        <v>12</v>
      </c>
      <c r="Z21" s="388">
        <v>5</v>
      </c>
      <c r="AA21" s="240" t="s">
        <v>125</v>
      </c>
      <c r="AB21" s="265" t="str">
        <f t="shared" si="1"/>
        <v/>
      </c>
      <c r="AC21" s="5">
        <f t="shared" si="2"/>
        <v>12</v>
      </c>
      <c r="AD21" s="5">
        <f t="shared" si="0"/>
        <v>5</v>
      </c>
      <c r="AE21" s="7">
        <f t="shared" si="3"/>
        <v>12</v>
      </c>
      <c r="AF21" s="551" t="s">
        <v>348</v>
      </c>
      <c r="AG21" s="519" t="s">
        <v>222</v>
      </c>
    </row>
    <row r="22" spans="1:33" s="68" customFormat="1" ht="15.75" customHeight="1" x14ac:dyDescent="0.25">
      <c r="A22" s="202" t="s">
        <v>287</v>
      </c>
      <c r="B22" s="192" t="s">
        <v>14</v>
      </c>
      <c r="C22" s="464" t="s">
        <v>288</v>
      </c>
      <c r="D22" s="359">
        <v>10</v>
      </c>
      <c r="E22" s="360">
        <v>10</v>
      </c>
      <c r="F22" s="361">
        <v>5</v>
      </c>
      <c r="G22" s="362" t="s">
        <v>14</v>
      </c>
      <c r="H22" s="359"/>
      <c r="I22" s="360"/>
      <c r="J22" s="361"/>
      <c r="K22" s="377"/>
      <c r="L22" s="389"/>
      <c r="M22" s="193"/>
      <c r="N22" s="390"/>
      <c r="O22" s="241"/>
      <c r="P22" s="389"/>
      <c r="Q22" s="193"/>
      <c r="R22" s="390"/>
      <c r="S22" s="241"/>
      <c r="T22" s="389"/>
      <c r="U22" s="193"/>
      <c r="V22" s="390"/>
      <c r="W22" s="241"/>
      <c r="X22" s="389"/>
      <c r="Y22" s="193"/>
      <c r="Z22" s="390"/>
      <c r="AA22" s="241"/>
      <c r="AB22" s="265">
        <f t="shared" si="1"/>
        <v>10</v>
      </c>
      <c r="AC22" s="5">
        <f t="shared" si="2"/>
        <v>10</v>
      </c>
      <c r="AD22" s="5">
        <f t="shared" si="0"/>
        <v>5</v>
      </c>
      <c r="AE22" s="7">
        <f t="shared" si="3"/>
        <v>20</v>
      </c>
      <c r="AF22" s="177" t="s">
        <v>199</v>
      </c>
      <c r="AG22" s="520" t="s">
        <v>228</v>
      </c>
    </row>
    <row r="23" spans="1:33" s="68" customFormat="1" ht="15.75" customHeight="1" x14ac:dyDescent="0.25">
      <c r="A23" s="202" t="s">
        <v>276</v>
      </c>
      <c r="B23" s="192" t="s">
        <v>14</v>
      </c>
      <c r="C23" s="425" t="s">
        <v>264</v>
      </c>
      <c r="D23" s="359">
        <v>12</v>
      </c>
      <c r="E23" s="360">
        <v>12</v>
      </c>
      <c r="F23" s="361">
        <v>3</v>
      </c>
      <c r="G23" s="362" t="s">
        <v>125</v>
      </c>
      <c r="H23" s="359"/>
      <c r="I23" s="360"/>
      <c r="J23" s="361"/>
      <c r="K23" s="377"/>
      <c r="L23" s="389"/>
      <c r="M23" s="193"/>
      <c r="N23" s="390"/>
      <c r="O23" s="241"/>
      <c r="P23" s="389"/>
      <c r="Q23" s="193"/>
      <c r="R23" s="390"/>
      <c r="S23" s="241"/>
      <c r="T23" s="389"/>
      <c r="U23" s="193"/>
      <c r="V23" s="390"/>
      <c r="W23" s="241"/>
      <c r="X23" s="389"/>
      <c r="Y23" s="193"/>
      <c r="Z23" s="390"/>
      <c r="AA23" s="241"/>
      <c r="AB23" s="265">
        <f t="shared" si="1"/>
        <v>12</v>
      </c>
      <c r="AC23" s="5">
        <f t="shared" si="2"/>
        <v>12</v>
      </c>
      <c r="AD23" s="5">
        <f t="shared" si="0"/>
        <v>3</v>
      </c>
      <c r="AE23" s="7">
        <f t="shared" si="3"/>
        <v>24</v>
      </c>
      <c r="AF23" s="178" t="s">
        <v>214</v>
      </c>
      <c r="AG23" s="177" t="s">
        <v>275</v>
      </c>
    </row>
    <row r="24" spans="1:33" s="68" customFormat="1" ht="15.75" customHeight="1" x14ac:dyDescent="0.25">
      <c r="A24" s="426" t="s">
        <v>196</v>
      </c>
      <c r="B24" s="194" t="s">
        <v>14</v>
      </c>
      <c r="C24" s="523" t="s">
        <v>100</v>
      </c>
      <c r="D24" s="359"/>
      <c r="E24" s="360"/>
      <c r="F24" s="361"/>
      <c r="G24" s="362"/>
      <c r="H24" s="359"/>
      <c r="I24" s="360"/>
      <c r="J24" s="361"/>
      <c r="K24" s="377"/>
      <c r="L24" s="389">
        <v>4</v>
      </c>
      <c r="M24" s="193">
        <v>8</v>
      </c>
      <c r="N24" s="390">
        <v>4</v>
      </c>
      <c r="O24" s="241" t="s">
        <v>117</v>
      </c>
      <c r="P24" s="389"/>
      <c r="Q24" s="193"/>
      <c r="R24" s="390"/>
      <c r="S24" s="241"/>
      <c r="T24" s="389"/>
      <c r="U24" s="193"/>
      <c r="V24" s="390"/>
      <c r="W24" s="241"/>
      <c r="X24" s="389"/>
      <c r="Y24" s="193"/>
      <c r="Z24" s="390"/>
      <c r="AA24" s="241"/>
      <c r="AB24" s="265">
        <f t="shared" si="1"/>
        <v>4</v>
      </c>
      <c r="AC24" s="5">
        <f t="shared" si="2"/>
        <v>8</v>
      </c>
      <c r="AD24" s="5">
        <f t="shared" si="0"/>
        <v>4</v>
      </c>
      <c r="AE24" s="7">
        <f t="shared" si="3"/>
        <v>12</v>
      </c>
      <c r="AF24" s="178" t="s">
        <v>215</v>
      </c>
      <c r="AG24" s="177" t="s">
        <v>216</v>
      </c>
    </row>
    <row r="25" spans="1:33" s="68" customFormat="1" ht="15.75" customHeight="1" x14ac:dyDescent="0.25">
      <c r="A25" s="532" t="s">
        <v>347</v>
      </c>
      <c r="B25" s="194" t="s">
        <v>14</v>
      </c>
      <c r="C25" s="531" t="s">
        <v>346</v>
      </c>
      <c r="D25" s="359"/>
      <c r="E25" s="360"/>
      <c r="F25" s="361"/>
      <c r="G25" s="362"/>
      <c r="H25" s="359">
        <v>6</v>
      </c>
      <c r="I25" s="360">
        <v>6</v>
      </c>
      <c r="J25" s="361">
        <v>2</v>
      </c>
      <c r="K25" s="377" t="s">
        <v>117</v>
      </c>
      <c r="L25" s="389"/>
      <c r="M25" s="193"/>
      <c r="N25" s="390"/>
      <c r="O25" s="241"/>
      <c r="P25" s="389"/>
      <c r="Q25" s="193"/>
      <c r="R25" s="390"/>
      <c r="S25" s="241"/>
      <c r="T25" s="389"/>
      <c r="U25" s="193"/>
      <c r="V25" s="390"/>
      <c r="W25" s="241"/>
      <c r="X25" s="389"/>
      <c r="Y25" s="193"/>
      <c r="Z25" s="390"/>
      <c r="AA25" s="241"/>
      <c r="AB25" s="265">
        <f t="shared" si="1"/>
        <v>6</v>
      </c>
      <c r="AC25" s="5">
        <f t="shared" si="2"/>
        <v>6</v>
      </c>
      <c r="AD25" s="5">
        <f t="shared" si="0"/>
        <v>2</v>
      </c>
      <c r="AE25" s="7">
        <f t="shared" si="3"/>
        <v>12</v>
      </c>
      <c r="AF25" s="177" t="s">
        <v>197</v>
      </c>
      <c r="AG25" s="177" t="s">
        <v>265</v>
      </c>
    </row>
    <row r="26" spans="1:33" s="68" customFormat="1" ht="15.75" customHeight="1" x14ac:dyDescent="0.25">
      <c r="A26" s="203" t="s">
        <v>331</v>
      </c>
      <c r="B26" s="185" t="s">
        <v>14</v>
      </c>
      <c r="C26" s="524" t="s">
        <v>329</v>
      </c>
      <c r="D26" s="363">
        <v>4</v>
      </c>
      <c r="E26" s="364">
        <v>16</v>
      </c>
      <c r="F26" s="365">
        <v>5</v>
      </c>
      <c r="G26" s="366" t="s">
        <v>125</v>
      </c>
      <c r="H26" s="363"/>
      <c r="I26" s="364"/>
      <c r="J26" s="365"/>
      <c r="K26" s="378"/>
      <c r="L26" s="391"/>
      <c r="M26" s="186"/>
      <c r="N26" s="392"/>
      <c r="O26" s="242"/>
      <c r="P26" s="391"/>
      <c r="Q26" s="186"/>
      <c r="R26" s="392"/>
      <c r="S26" s="242"/>
      <c r="T26" s="391"/>
      <c r="U26" s="186"/>
      <c r="V26" s="392"/>
      <c r="W26" s="242"/>
      <c r="X26" s="391"/>
      <c r="Y26" s="186"/>
      <c r="Z26" s="392"/>
      <c r="AA26" s="242"/>
      <c r="AB26" s="265">
        <f t="shared" si="1"/>
        <v>4</v>
      </c>
      <c r="AC26" s="5">
        <f t="shared" si="2"/>
        <v>16</v>
      </c>
      <c r="AD26" s="5">
        <f t="shared" si="0"/>
        <v>5</v>
      </c>
      <c r="AE26" s="7">
        <f t="shared" si="3"/>
        <v>20</v>
      </c>
      <c r="AF26" s="177" t="s">
        <v>199</v>
      </c>
      <c r="AG26" s="525" t="s">
        <v>278</v>
      </c>
    </row>
    <row r="27" spans="1:33" s="68" customFormat="1" ht="15.75" customHeight="1" x14ac:dyDescent="0.25">
      <c r="A27" s="203" t="s">
        <v>192</v>
      </c>
      <c r="B27" s="185" t="s">
        <v>14</v>
      </c>
      <c r="C27" s="526" t="s">
        <v>257</v>
      </c>
      <c r="D27" s="363">
        <v>16</v>
      </c>
      <c r="E27" s="364"/>
      <c r="F27" s="365">
        <v>3</v>
      </c>
      <c r="G27" s="366" t="s">
        <v>117</v>
      </c>
      <c r="H27" s="363"/>
      <c r="I27" s="364"/>
      <c r="J27" s="365"/>
      <c r="K27" s="378"/>
      <c r="L27" s="391"/>
      <c r="M27" s="186"/>
      <c r="N27" s="392"/>
      <c r="O27" s="242"/>
      <c r="P27" s="391"/>
      <c r="Q27" s="186"/>
      <c r="R27" s="392"/>
      <c r="S27" s="242"/>
      <c r="T27" s="391"/>
      <c r="U27" s="186"/>
      <c r="V27" s="392"/>
      <c r="W27" s="242"/>
      <c r="X27" s="391"/>
      <c r="Y27" s="186"/>
      <c r="Z27" s="392"/>
      <c r="AA27" s="242"/>
      <c r="AB27" s="265">
        <f t="shared" si="1"/>
        <v>16</v>
      </c>
      <c r="AC27" s="5" t="str">
        <f t="shared" si="2"/>
        <v/>
      </c>
      <c r="AD27" s="5">
        <f t="shared" si="0"/>
        <v>3</v>
      </c>
      <c r="AE27" s="7">
        <f t="shared" si="3"/>
        <v>16</v>
      </c>
      <c r="AF27" s="177" t="s">
        <v>197</v>
      </c>
      <c r="AG27" s="177" t="s">
        <v>217</v>
      </c>
    </row>
    <row r="28" spans="1:33" s="68" customFormat="1" ht="15.75" customHeight="1" x14ac:dyDescent="0.25">
      <c r="A28" s="203" t="s">
        <v>193</v>
      </c>
      <c r="B28" s="185" t="s">
        <v>14</v>
      </c>
      <c r="C28" s="526" t="s">
        <v>258</v>
      </c>
      <c r="D28" s="363"/>
      <c r="E28" s="364"/>
      <c r="F28" s="365"/>
      <c r="G28" s="366"/>
      <c r="H28" s="363">
        <v>18</v>
      </c>
      <c r="I28" s="364">
        <v>10</v>
      </c>
      <c r="J28" s="365">
        <v>6</v>
      </c>
      <c r="K28" s="378" t="s">
        <v>14</v>
      </c>
      <c r="L28" s="391"/>
      <c r="M28" s="186"/>
      <c r="N28" s="392"/>
      <c r="O28" s="242"/>
      <c r="P28" s="391"/>
      <c r="Q28" s="186"/>
      <c r="R28" s="392"/>
      <c r="S28" s="242"/>
      <c r="T28" s="391"/>
      <c r="U28" s="186"/>
      <c r="V28" s="392"/>
      <c r="W28" s="242"/>
      <c r="X28" s="391"/>
      <c r="Y28" s="186"/>
      <c r="Z28" s="392"/>
      <c r="AA28" s="242"/>
      <c r="AB28" s="265">
        <f t="shared" si="1"/>
        <v>18</v>
      </c>
      <c r="AC28" s="5">
        <f t="shared" si="2"/>
        <v>10</v>
      </c>
      <c r="AD28" s="5">
        <f t="shared" si="0"/>
        <v>6</v>
      </c>
      <c r="AE28" s="7">
        <f t="shared" si="3"/>
        <v>28</v>
      </c>
      <c r="AF28" s="177" t="s">
        <v>197</v>
      </c>
      <c r="AG28" s="177" t="s">
        <v>217</v>
      </c>
    </row>
    <row r="29" spans="1:33" s="68" customFormat="1" ht="15.75" customHeight="1" x14ac:dyDescent="0.25">
      <c r="A29" s="427" t="s">
        <v>244</v>
      </c>
      <c r="B29" s="185" t="s">
        <v>14</v>
      </c>
      <c r="C29" s="527" t="s">
        <v>97</v>
      </c>
      <c r="D29" s="363"/>
      <c r="E29" s="364"/>
      <c r="F29" s="365"/>
      <c r="G29" s="366"/>
      <c r="H29" s="363">
        <v>10</v>
      </c>
      <c r="I29" s="364">
        <v>10</v>
      </c>
      <c r="J29" s="365">
        <v>5</v>
      </c>
      <c r="K29" s="378" t="s">
        <v>14</v>
      </c>
      <c r="L29" s="391"/>
      <c r="M29" s="186"/>
      <c r="N29" s="392"/>
      <c r="O29" s="242"/>
      <c r="P29" s="391"/>
      <c r="Q29" s="186"/>
      <c r="R29" s="392"/>
      <c r="S29" s="242"/>
      <c r="T29" s="391"/>
      <c r="U29" s="186"/>
      <c r="V29" s="392"/>
      <c r="W29" s="242"/>
      <c r="X29" s="391"/>
      <c r="Y29" s="186"/>
      <c r="Z29" s="392"/>
      <c r="AA29" s="242"/>
      <c r="AB29" s="265">
        <f t="shared" si="1"/>
        <v>10</v>
      </c>
      <c r="AC29" s="5">
        <f t="shared" si="2"/>
        <v>10</v>
      </c>
      <c r="AD29" s="5">
        <f t="shared" si="0"/>
        <v>5</v>
      </c>
      <c r="AE29" s="7">
        <f t="shared" si="3"/>
        <v>20</v>
      </c>
      <c r="AF29" s="177" t="s">
        <v>198</v>
      </c>
      <c r="AG29" s="528" t="s">
        <v>225</v>
      </c>
    </row>
    <row r="30" spans="1:33" s="68" customFormat="1" ht="15.75" customHeight="1" x14ac:dyDescent="0.25">
      <c r="A30" s="427" t="s">
        <v>245</v>
      </c>
      <c r="B30" s="187" t="s">
        <v>14</v>
      </c>
      <c r="C30" s="527" t="s">
        <v>98</v>
      </c>
      <c r="D30" s="363"/>
      <c r="E30" s="364"/>
      <c r="F30" s="365"/>
      <c r="G30" s="366"/>
      <c r="H30" s="363"/>
      <c r="I30" s="364"/>
      <c r="J30" s="365"/>
      <c r="K30" s="378"/>
      <c r="L30" s="391">
        <v>10</v>
      </c>
      <c r="M30" s="186">
        <v>10</v>
      </c>
      <c r="N30" s="392">
        <v>5</v>
      </c>
      <c r="O30" s="242" t="s">
        <v>14</v>
      </c>
      <c r="P30" s="391"/>
      <c r="Q30" s="186"/>
      <c r="R30" s="392"/>
      <c r="S30" s="242"/>
      <c r="T30" s="391"/>
      <c r="U30" s="186"/>
      <c r="V30" s="392"/>
      <c r="W30" s="242"/>
      <c r="X30" s="391"/>
      <c r="Y30" s="186"/>
      <c r="Z30" s="392"/>
      <c r="AA30" s="242"/>
      <c r="AB30" s="265">
        <f t="shared" si="1"/>
        <v>10</v>
      </c>
      <c r="AC30" s="5">
        <f t="shared" si="2"/>
        <v>10</v>
      </c>
      <c r="AD30" s="5">
        <f t="shared" si="0"/>
        <v>5</v>
      </c>
      <c r="AE30" s="7">
        <f t="shared" si="3"/>
        <v>20</v>
      </c>
      <c r="AF30" s="177" t="s">
        <v>198</v>
      </c>
      <c r="AG30" s="177" t="s">
        <v>232</v>
      </c>
    </row>
    <row r="31" spans="1:33" s="68" customFormat="1" ht="15.75" customHeight="1" x14ac:dyDescent="0.25">
      <c r="A31" s="203" t="s">
        <v>330</v>
      </c>
      <c r="B31" s="187" t="s">
        <v>14</v>
      </c>
      <c r="C31" s="524" t="s">
        <v>121</v>
      </c>
      <c r="D31" s="363"/>
      <c r="E31" s="364"/>
      <c r="F31" s="365"/>
      <c r="G31" s="366"/>
      <c r="H31" s="363"/>
      <c r="I31" s="364"/>
      <c r="J31" s="365"/>
      <c r="K31" s="378"/>
      <c r="L31" s="391">
        <v>6</v>
      </c>
      <c r="M31" s="186">
        <v>6</v>
      </c>
      <c r="N31" s="392">
        <v>2</v>
      </c>
      <c r="O31" s="242" t="s">
        <v>117</v>
      </c>
      <c r="P31" s="391"/>
      <c r="Q31" s="186"/>
      <c r="R31" s="392"/>
      <c r="S31" s="242"/>
      <c r="T31" s="391"/>
      <c r="U31" s="186"/>
      <c r="V31" s="392"/>
      <c r="W31" s="242"/>
      <c r="X31" s="391"/>
      <c r="Y31" s="186"/>
      <c r="Z31" s="392"/>
      <c r="AA31" s="242"/>
      <c r="AB31" s="265">
        <f t="shared" si="1"/>
        <v>6</v>
      </c>
      <c r="AC31" s="5">
        <f t="shared" si="2"/>
        <v>6</v>
      </c>
      <c r="AD31" s="5">
        <f t="shared" si="0"/>
        <v>2</v>
      </c>
      <c r="AE31" s="7">
        <f t="shared" si="3"/>
        <v>12</v>
      </c>
      <c r="AF31" s="177" t="s">
        <v>197</v>
      </c>
      <c r="AG31" s="529" t="s">
        <v>212</v>
      </c>
    </row>
    <row r="32" spans="1:33" s="68" customFormat="1" ht="15.75" customHeight="1" x14ac:dyDescent="0.25">
      <c r="A32" s="530" t="s">
        <v>307</v>
      </c>
      <c r="B32" s="465" t="s">
        <v>14</v>
      </c>
      <c r="C32" s="466" t="s">
        <v>308</v>
      </c>
      <c r="D32" s="355"/>
      <c r="E32" s="356">
        <v>8</v>
      </c>
      <c r="F32" s="357">
        <v>2</v>
      </c>
      <c r="G32" s="358" t="s">
        <v>125</v>
      </c>
      <c r="H32" s="355"/>
      <c r="I32" s="356"/>
      <c r="J32" s="357"/>
      <c r="K32" s="358"/>
      <c r="L32" s="355"/>
      <c r="M32" s="356"/>
      <c r="N32" s="357"/>
      <c r="O32" s="358"/>
      <c r="P32" s="355"/>
      <c r="Q32" s="356"/>
      <c r="R32" s="357"/>
      <c r="S32" s="358"/>
      <c r="T32" s="355"/>
      <c r="U32" s="356"/>
      <c r="V32" s="357"/>
      <c r="W32" s="358"/>
      <c r="X32" s="355"/>
      <c r="Y32" s="356"/>
      <c r="Z32" s="357"/>
      <c r="AA32" s="358"/>
      <c r="AB32" s="265" t="str">
        <f t="shared" ref="AB32:AB35" si="4">IF(D32+H32+L32+P32+T32+X32=0,"",D32+H32+L32+P32+T32+X32)</f>
        <v/>
      </c>
      <c r="AC32" s="5">
        <f t="shared" ref="AC32:AC35" si="5">IF(E32+I32+M32+Q32+U32+Y32=0,"",E32+I32+M32+Q32+U32+Y32)</f>
        <v>8</v>
      </c>
      <c r="AD32" s="5">
        <f t="shared" ref="AD32:AD35" si="6">IF(J32+F32+N32+R32+V32+Z32=0,"",J32+F32+N32+R32+V32+Z32)</f>
        <v>2</v>
      </c>
      <c r="AE32" s="7">
        <f t="shared" ref="AE32:AE35" si="7">IF(D32+E32+H32+I32+L32+M32+P32+Q32+T32+U32+X32+Y32=0,"",D32+E32+H32+I32+L32+M32+P32+Q32+T32+U32+X32+Y32)</f>
        <v>8</v>
      </c>
      <c r="AF32" s="178" t="s">
        <v>322</v>
      </c>
      <c r="AG32" s="438" t="s">
        <v>321</v>
      </c>
    </row>
    <row r="33" spans="1:33" s="68" customFormat="1" ht="15.75" customHeight="1" x14ac:dyDescent="0.25">
      <c r="A33" s="530" t="s">
        <v>309</v>
      </c>
      <c r="B33" s="465" t="s">
        <v>14</v>
      </c>
      <c r="C33" s="466" t="s">
        <v>310</v>
      </c>
      <c r="D33" s="355"/>
      <c r="E33" s="356"/>
      <c r="F33" s="357"/>
      <c r="G33" s="358"/>
      <c r="H33" s="355"/>
      <c r="I33" s="356">
        <v>8</v>
      </c>
      <c r="J33" s="357">
        <v>2</v>
      </c>
      <c r="K33" s="358" t="s">
        <v>125</v>
      </c>
      <c r="L33" s="355"/>
      <c r="M33" s="356"/>
      <c r="N33" s="357"/>
      <c r="O33" s="358"/>
      <c r="P33" s="355"/>
      <c r="Q33" s="356"/>
      <c r="R33" s="357"/>
      <c r="S33" s="358"/>
      <c r="T33" s="355"/>
      <c r="U33" s="356"/>
      <c r="V33" s="357"/>
      <c r="W33" s="358"/>
      <c r="X33" s="355"/>
      <c r="Y33" s="356"/>
      <c r="Z33" s="357"/>
      <c r="AA33" s="358"/>
      <c r="AB33" s="265" t="str">
        <f t="shared" si="4"/>
        <v/>
      </c>
      <c r="AC33" s="5">
        <f t="shared" si="5"/>
        <v>8</v>
      </c>
      <c r="AD33" s="5">
        <f t="shared" si="6"/>
        <v>2</v>
      </c>
      <c r="AE33" s="7">
        <f t="shared" si="7"/>
        <v>8</v>
      </c>
      <c r="AF33" s="178" t="s">
        <v>322</v>
      </c>
      <c r="AG33" s="438" t="s">
        <v>321</v>
      </c>
    </row>
    <row r="34" spans="1:33" s="68" customFormat="1" ht="15.75" customHeight="1" x14ac:dyDescent="0.25">
      <c r="A34" s="530" t="s">
        <v>311</v>
      </c>
      <c r="B34" s="465" t="s">
        <v>14</v>
      </c>
      <c r="C34" s="466" t="s">
        <v>312</v>
      </c>
      <c r="D34" s="355"/>
      <c r="E34" s="356"/>
      <c r="F34" s="357"/>
      <c r="G34" s="358"/>
      <c r="H34" s="355"/>
      <c r="I34" s="356"/>
      <c r="J34" s="357"/>
      <c r="K34" s="358"/>
      <c r="L34" s="355"/>
      <c r="M34" s="356">
        <v>8</v>
      </c>
      <c r="N34" s="357">
        <v>2</v>
      </c>
      <c r="O34" s="358" t="s">
        <v>125</v>
      </c>
      <c r="P34" s="355"/>
      <c r="Q34" s="356"/>
      <c r="R34" s="357"/>
      <c r="S34" s="358"/>
      <c r="T34" s="355"/>
      <c r="U34" s="356"/>
      <c r="V34" s="357"/>
      <c r="W34" s="358"/>
      <c r="X34" s="355"/>
      <c r="Y34" s="356"/>
      <c r="Z34" s="357"/>
      <c r="AA34" s="358"/>
      <c r="AB34" s="265" t="str">
        <f t="shared" si="4"/>
        <v/>
      </c>
      <c r="AC34" s="5">
        <f t="shared" si="5"/>
        <v>8</v>
      </c>
      <c r="AD34" s="5">
        <f t="shared" si="6"/>
        <v>2</v>
      </c>
      <c r="AE34" s="7">
        <f t="shared" si="7"/>
        <v>8</v>
      </c>
      <c r="AF34" s="178" t="s">
        <v>322</v>
      </c>
      <c r="AG34" s="438" t="s">
        <v>321</v>
      </c>
    </row>
    <row r="35" spans="1:33" s="68" customFormat="1" ht="15.75" customHeight="1" x14ac:dyDescent="0.25">
      <c r="A35" s="530" t="s">
        <v>313</v>
      </c>
      <c r="B35" s="465" t="s">
        <v>14</v>
      </c>
      <c r="C35" s="466" t="s">
        <v>314</v>
      </c>
      <c r="D35" s="355"/>
      <c r="E35" s="356"/>
      <c r="F35" s="357"/>
      <c r="G35" s="358"/>
      <c r="H35" s="355"/>
      <c r="I35" s="356"/>
      <c r="J35" s="357"/>
      <c r="K35" s="358"/>
      <c r="L35" s="355"/>
      <c r="M35" s="356"/>
      <c r="N35" s="357"/>
      <c r="O35" s="358"/>
      <c r="P35" s="355"/>
      <c r="Q35" s="356">
        <v>8</v>
      </c>
      <c r="R35" s="357">
        <v>2</v>
      </c>
      <c r="S35" s="358" t="s">
        <v>125</v>
      </c>
      <c r="T35" s="355"/>
      <c r="U35" s="356"/>
      <c r="V35" s="357"/>
      <c r="W35" s="358"/>
      <c r="X35" s="355"/>
      <c r="Y35" s="356"/>
      <c r="Z35" s="357"/>
      <c r="AA35" s="358"/>
      <c r="AB35" s="265" t="str">
        <f t="shared" si="4"/>
        <v/>
      </c>
      <c r="AC35" s="5">
        <f t="shared" si="5"/>
        <v>8</v>
      </c>
      <c r="AD35" s="5">
        <f t="shared" si="6"/>
        <v>2</v>
      </c>
      <c r="AE35" s="7">
        <f t="shared" si="7"/>
        <v>8</v>
      </c>
      <c r="AF35" s="178" t="s">
        <v>322</v>
      </c>
      <c r="AG35" s="438" t="s">
        <v>321</v>
      </c>
    </row>
    <row r="36" spans="1:33" s="68" customFormat="1" ht="15.75" customHeight="1" x14ac:dyDescent="0.25">
      <c r="A36" s="196" t="s">
        <v>342</v>
      </c>
      <c r="B36" s="189" t="s">
        <v>14</v>
      </c>
      <c r="C36" s="235" t="s">
        <v>328</v>
      </c>
      <c r="D36" s="367"/>
      <c r="E36" s="368">
        <v>24</v>
      </c>
      <c r="F36" s="369">
        <v>8</v>
      </c>
      <c r="G36" s="418" t="s">
        <v>117</v>
      </c>
      <c r="H36" s="367"/>
      <c r="I36" s="368"/>
      <c r="J36" s="369"/>
      <c r="K36" s="379"/>
      <c r="L36" s="393"/>
      <c r="M36" s="188"/>
      <c r="N36" s="394"/>
      <c r="O36" s="243"/>
      <c r="P36" s="393"/>
      <c r="Q36" s="188"/>
      <c r="R36" s="394"/>
      <c r="S36" s="243"/>
      <c r="T36" s="393"/>
      <c r="U36" s="188"/>
      <c r="V36" s="394"/>
      <c r="W36" s="243"/>
      <c r="X36" s="393"/>
      <c r="Y36" s="188"/>
      <c r="Z36" s="394"/>
      <c r="AA36" s="243"/>
      <c r="AB36" s="265" t="str">
        <f t="shared" si="1"/>
        <v/>
      </c>
      <c r="AC36" s="5">
        <f t="shared" si="2"/>
        <v>24</v>
      </c>
      <c r="AD36" s="5">
        <f t="shared" si="0"/>
        <v>8</v>
      </c>
      <c r="AE36" s="7">
        <f t="shared" si="3"/>
        <v>24</v>
      </c>
      <c r="AF36" s="528" t="s">
        <v>199</v>
      </c>
      <c r="AG36" s="522" t="s">
        <v>228</v>
      </c>
    </row>
    <row r="37" spans="1:33" s="68" customFormat="1" ht="15.75" customHeight="1" x14ac:dyDescent="0.25">
      <c r="A37" s="196"/>
      <c r="B37" s="189"/>
      <c r="C37" s="235"/>
      <c r="D37" s="367"/>
      <c r="E37" s="368"/>
      <c r="F37" s="369"/>
      <c r="G37" s="418"/>
      <c r="H37" s="367"/>
      <c r="I37" s="368"/>
      <c r="J37" s="369"/>
      <c r="K37" s="379"/>
      <c r="L37" s="393"/>
      <c r="M37" s="188"/>
      <c r="N37" s="394"/>
      <c r="O37" s="243"/>
      <c r="P37" s="393"/>
      <c r="Q37" s="188"/>
      <c r="R37" s="394"/>
      <c r="S37" s="243"/>
      <c r="T37" s="393"/>
      <c r="U37" s="188"/>
      <c r="V37" s="394"/>
      <c r="W37" s="243"/>
      <c r="X37" s="393"/>
      <c r="Y37" s="188"/>
      <c r="Z37" s="394"/>
      <c r="AA37" s="243"/>
      <c r="AB37" s="265" t="str">
        <f t="shared" si="1"/>
        <v/>
      </c>
      <c r="AC37" s="5" t="str">
        <f t="shared" si="2"/>
        <v/>
      </c>
      <c r="AD37" s="5" t="str">
        <f t="shared" si="0"/>
        <v/>
      </c>
      <c r="AE37" s="7" t="str">
        <f t="shared" si="3"/>
        <v/>
      </c>
      <c r="AF37" s="177"/>
      <c r="AG37" s="177"/>
    </row>
    <row r="38" spans="1:33" s="41" customFormat="1" ht="15.75" customHeight="1" x14ac:dyDescent="0.25">
      <c r="A38" s="196"/>
      <c r="B38" s="189"/>
      <c r="C38" s="235"/>
      <c r="D38" s="367"/>
      <c r="E38" s="368"/>
      <c r="F38" s="369"/>
      <c r="G38" s="418"/>
      <c r="H38" s="367"/>
      <c r="I38" s="368"/>
      <c r="J38" s="369"/>
      <c r="K38" s="379"/>
      <c r="L38" s="393"/>
      <c r="M38" s="188"/>
      <c r="N38" s="394"/>
      <c r="O38" s="243"/>
      <c r="P38" s="393"/>
      <c r="Q38" s="188"/>
      <c r="R38" s="394"/>
      <c r="S38" s="243"/>
      <c r="T38" s="393"/>
      <c r="U38" s="188"/>
      <c r="V38" s="394"/>
      <c r="W38" s="243"/>
      <c r="X38" s="393"/>
      <c r="Y38" s="188"/>
      <c r="Z38" s="394"/>
      <c r="AA38" s="243"/>
      <c r="AB38" s="265" t="str">
        <f t="shared" si="1"/>
        <v/>
      </c>
      <c r="AC38" s="5" t="str">
        <f t="shared" si="2"/>
        <v/>
      </c>
      <c r="AD38" s="5" t="str">
        <f t="shared" si="0"/>
        <v/>
      </c>
      <c r="AE38" s="7" t="str">
        <f t="shared" si="3"/>
        <v/>
      </c>
      <c r="AF38" s="177"/>
      <c r="AG38" s="446"/>
    </row>
    <row r="39" spans="1:33" ht="15.75" customHeight="1" x14ac:dyDescent="0.25">
      <c r="A39" s="196"/>
      <c r="B39" s="189"/>
      <c r="C39" s="235"/>
      <c r="D39" s="367"/>
      <c r="E39" s="368"/>
      <c r="F39" s="369"/>
      <c r="G39" s="418"/>
      <c r="H39" s="367"/>
      <c r="I39" s="368"/>
      <c r="J39" s="369"/>
      <c r="K39" s="379"/>
      <c r="L39" s="393"/>
      <c r="M39" s="188"/>
      <c r="N39" s="394"/>
      <c r="O39" s="243"/>
      <c r="P39" s="393"/>
      <c r="Q39" s="188"/>
      <c r="R39" s="394"/>
      <c r="S39" s="243"/>
      <c r="T39" s="393"/>
      <c r="U39" s="188"/>
      <c r="V39" s="394"/>
      <c r="W39" s="243"/>
      <c r="X39" s="393"/>
      <c r="Y39" s="188"/>
      <c r="Z39" s="394"/>
      <c r="AA39" s="243"/>
      <c r="AB39" s="265" t="str">
        <f t="shared" si="1"/>
        <v/>
      </c>
      <c r="AC39" s="5" t="str">
        <f t="shared" si="2"/>
        <v/>
      </c>
      <c r="AD39" s="5" t="str">
        <f t="shared" si="0"/>
        <v/>
      </c>
      <c r="AE39" s="7" t="str">
        <f t="shared" si="3"/>
        <v/>
      </c>
      <c r="AF39" s="177"/>
      <c r="AG39" s="140"/>
    </row>
    <row r="40" spans="1:33" ht="15.75" customHeight="1" x14ac:dyDescent="0.25">
      <c r="A40" s="204"/>
      <c r="B40" s="35" t="s">
        <v>18</v>
      </c>
      <c r="C40" s="236" t="s">
        <v>28</v>
      </c>
      <c r="D40" s="370"/>
      <c r="E40" s="371"/>
      <c r="F40" s="372"/>
      <c r="G40" s="373"/>
      <c r="H40" s="370"/>
      <c r="I40" s="371"/>
      <c r="J40" s="380"/>
      <c r="K40" s="381"/>
      <c r="L40" s="395"/>
      <c r="M40" s="183"/>
      <c r="N40" s="396"/>
      <c r="O40" s="244"/>
      <c r="P40" s="395">
        <v>6</v>
      </c>
      <c r="Q40" s="183">
        <v>6</v>
      </c>
      <c r="R40" s="396">
        <v>3</v>
      </c>
      <c r="S40" s="244" t="s">
        <v>117</v>
      </c>
      <c r="T40" s="395"/>
      <c r="U40" s="183"/>
      <c r="V40" s="396"/>
      <c r="W40" s="244"/>
      <c r="X40" s="395"/>
      <c r="Y40" s="183"/>
      <c r="Z40" s="396"/>
      <c r="AA40" s="244"/>
      <c r="AB40" s="265">
        <f t="shared" si="1"/>
        <v>6</v>
      </c>
      <c r="AC40" s="5">
        <f t="shared" si="2"/>
        <v>6</v>
      </c>
      <c r="AD40" s="5">
        <f t="shared" si="0"/>
        <v>3</v>
      </c>
      <c r="AE40" s="7">
        <f t="shared" si="3"/>
        <v>12</v>
      </c>
      <c r="AF40" s="151"/>
      <c r="AG40" s="140"/>
    </row>
    <row r="41" spans="1:33" ht="15.75" customHeight="1" x14ac:dyDescent="0.25">
      <c r="A41" s="204"/>
      <c r="B41" s="35" t="s">
        <v>18</v>
      </c>
      <c r="C41" s="236" t="s">
        <v>29</v>
      </c>
      <c r="D41" s="370"/>
      <c r="E41" s="371"/>
      <c r="F41" s="372"/>
      <c r="G41" s="373"/>
      <c r="H41" s="370"/>
      <c r="I41" s="371"/>
      <c r="J41" s="380"/>
      <c r="K41" s="381"/>
      <c r="L41" s="395"/>
      <c r="M41" s="183"/>
      <c r="N41" s="396"/>
      <c r="O41" s="244"/>
      <c r="P41" s="395"/>
      <c r="Q41" s="183"/>
      <c r="R41" s="396"/>
      <c r="S41" s="244"/>
      <c r="T41" s="395">
        <v>6</v>
      </c>
      <c r="U41" s="183">
        <v>6</v>
      </c>
      <c r="V41" s="396">
        <v>3</v>
      </c>
      <c r="W41" s="244" t="s">
        <v>117</v>
      </c>
      <c r="X41" s="395"/>
      <c r="Y41" s="183"/>
      <c r="Z41" s="396"/>
      <c r="AA41" s="244"/>
      <c r="AB41" s="265">
        <f t="shared" si="1"/>
        <v>6</v>
      </c>
      <c r="AC41" s="5">
        <f t="shared" si="2"/>
        <v>6</v>
      </c>
      <c r="AD41" s="5">
        <f t="shared" si="0"/>
        <v>3</v>
      </c>
      <c r="AE41" s="7">
        <f t="shared" si="3"/>
        <v>12</v>
      </c>
      <c r="AF41" s="151"/>
      <c r="AG41" s="140"/>
    </row>
    <row r="42" spans="1:33" ht="15.75" customHeight="1" x14ac:dyDescent="0.25">
      <c r="A42" s="204"/>
      <c r="B42" s="35" t="s">
        <v>18</v>
      </c>
      <c r="C42" s="236" t="s">
        <v>30</v>
      </c>
      <c r="D42" s="370"/>
      <c r="E42" s="371"/>
      <c r="F42" s="372"/>
      <c r="G42" s="373"/>
      <c r="H42" s="370"/>
      <c r="I42" s="371"/>
      <c r="J42" s="380"/>
      <c r="K42" s="381"/>
      <c r="L42" s="395"/>
      <c r="M42" s="183"/>
      <c r="N42" s="396"/>
      <c r="O42" s="244"/>
      <c r="P42" s="395"/>
      <c r="Q42" s="183"/>
      <c r="R42" s="396"/>
      <c r="S42" s="244"/>
      <c r="T42" s="395"/>
      <c r="U42" s="183"/>
      <c r="V42" s="396"/>
      <c r="W42" s="244"/>
      <c r="X42" s="395">
        <v>6</v>
      </c>
      <c r="Y42" s="183">
        <v>6</v>
      </c>
      <c r="Z42" s="396">
        <v>3</v>
      </c>
      <c r="AA42" s="244" t="s">
        <v>117</v>
      </c>
      <c r="AB42" s="265">
        <f t="shared" si="1"/>
        <v>6</v>
      </c>
      <c r="AC42" s="5">
        <f t="shared" si="2"/>
        <v>6</v>
      </c>
      <c r="AD42" s="5">
        <f t="shared" si="0"/>
        <v>3</v>
      </c>
      <c r="AE42" s="7">
        <f t="shared" si="3"/>
        <v>12</v>
      </c>
      <c r="AF42" s="151"/>
      <c r="AG42" s="140"/>
    </row>
    <row r="43" spans="1:33" ht="15.75" customHeight="1" x14ac:dyDescent="0.25">
      <c r="A43" s="204"/>
      <c r="B43" s="35"/>
      <c r="C43" s="237"/>
      <c r="D43" s="370"/>
      <c r="E43" s="371"/>
      <c r="F43" s="448"/>
      <c r="G43" s="449"/>
      <c r="H43" s="370"/>
      <c r="I43" s="371"/>
      <c r="J43" s="380"/>
      <c r="K43" s="381"/>
      <c r="L43" s="395"/>
      <c r="M43" s="183"/>
      <c r="N43" s="396"/>
      <c r="O43" s="244"/>
      <c r="P43" s="395"/>
      <c r="Q43" s="183"/>
      <c r="R43" s="396"/>
      <c r="S43" s="244"/>
      <c r="T43" s="395"/>
      <c r="U43" s="183"/>
      <c r="V43" s="396"/>
      <c r="W43" s="244"/>
      <c r="X43" s="395"/>
      <c r="Y43" s="183"/>
      <c r="Z43" s="396"/>
      <c r="AA43" s="244"/>
      <c r="AB43" s="265" t="str">
        <f t="shared" si="1"/>
        <v/>
      </c>
      <c r="AC43" s="5" t="str">
        <f t="shared" si="2"/>
        <v/>
      </c>
      <c r="AD43" s="5" t="str">
        <f t="shared" si="0"/>
        <v/>
      </c>
      <c r="AE43" s="7" t="str">
        <f t="shared" si="3"/>
        <v/>
      </c>
      <c r="AF43" s="177"/>
      <c r="AG43" s="140"/>
    </row>
    <row r="44" spans="1:33" s="41" customFormat="1" ht="15.75" customHeight="1" thickBot="1" x14ac:dyDescent="0.3">
      <c r="A44" s="204"/>
      <c r="B44" s="35"/>
      <c r="C44" s="237"/>
      <c r="D44" s="370"/>
      <c r="E44" s="371"/>
      <c r="F44" s="372"/>
      <c r="G44" s="373"/>
      <c r="H44" s="370"/>
      <c r="I44" s="371"/>
      <c r="J44" s="380"/>
      <c r="K44" s="381"/>
      <c r="L44" s="395"/>
      <c r="M44" s="183"/>
      <c r="N44" s="396"/>
      <c r="O44" s="245"/>
      <c r="P44" s="395"/>
      <c r="Q44" s="183"/>
      <c r="R44" s="396"/>
      <c r="S44" s="244"/>
      <c r="T44" s="395"/>
      <c r="U44" s="183"/>
      <c r="V44" s="396"/>
      <c r="W44" s="244"/>
      <c r="X44" s="395"/>
      <c r="Y44" s="183"/>
      <c r="Z44" s="396"/>
      <c r="AA44" s="244"/>
      <c r="AB44" s="265" t="str">
        <f t="shared" si="1"/>
        <v/>
      </c>
      <c r="AC44" s="5" t="str">
        <f t="shared" si="2"/>
        <v/>
      </c>
      <c r="AD44" s="5" t="str">
        <f t="shared" si="0"/>
        <v/>
      </c>
      <c r="AE44" s="7" t="str">
        <f t="shared" si="3"/>
        <v/>
      </c>
      <c r="AF44" s="150"/>
      <c r="AG44" s="139"/>
    </row>
    <row r="45" spans="1:33" s="4" customFormat="1" ht="27" customHeight="1" thickBot="1" x14ac:dyDescent="0.35">
      <c r="A45" s="160"/>
      <c r="B45" s="8"/>
      <c r="C45" s="144" t="s">
        <v>44</v>
      </c>
      <c r="D45" s="50">
        <f>SUM(D10:D44)</f>
        <v>58</v>
      </c>
      <c r="E45" s="50">
        <f>SUM(E10:E44)</f>
        <v>70</v>
      </c>
      <c r="F45" s="50">
        <f>SUM(F10:F44)</f>
        <v>30</v>
      </c>
      <c r="G45" s="147" t="s">
        <v>16</v>
      </c>
      <c r="H45" s="231">
        <f>SUM(H10:H44)</f>
        <v>50</v>
      </c>
      <c r="I45" s="50">
        <f>SUM(I10:I44)</f>
        <v>58</v>
      </c>
      <c r="J45" s="50">
        <f>SUM(J10:J44)</f>
        <v>26</v>
      </c>
      <c r="K45" s="147" t="s">
        <v>16</v>
      </c>
      <c r="L45" s="50">
        <f>SUM(L10:L44)</f>
        <v>48</v>
      </c>
      <c r="M45" s="50">
        <f>SUM(M10:M44)</f>
        <v>48</v>
      </c>
      <c r="N45" s="50">
        <f>SUM(N10:N44)</f>
        <v>26</v>
      </c>
      <c r="O45" s="147" t="s">
        <v>16</v>
      </c>
      <c r="P45" s="50">
        <f>SUM(P10:P44)</f>
        <v>14</v>
      </c>
      <c r="Q45" s="50">
        <f>SUM(Q10:Q44)</f>
        <v>14</v>
      </c>
      <c r="R45" s="50">
        <f>SUM(R10:R44)</f>
        <v>7</v>
      </c>
      <c r="S45" s="147" t="s">
        <v>16</v>
      </c>
      <c r="T45" s="50">
        <f>SUM(T10:T44)</f>
        <v>6</v>
      </c>
      <c r="U45" s="50">
        <f>SUM(U10:U44)</f>
        <v>6</v>
      </c>
      <c r="V45" s="50">
        <f>SUM(V10:V44)</f>
        <v>3</v>
      </c>
      <c r="W45" s="147" t="s">
        <v>16</v>
      </c>
      <c r="X45" s="50">
        <f>SUM(X10:X44)</f>
        <v>12</v>
      </c>
      <c r="Y45" s="50">
        <f>SUM(Y10:Y44)</f>
        <v>20</v>
      </c>
      <c r="Z45" s="50">
        <f>SUM(Z10:Z44)</f>
        <v>10</v>
      </c>
      <c r="AA45" s="147" t="s">
        <v>16</v>
      </c>
      <c r="AB45" s="50">
        <f>SUM(AB10:AB44)</f>
        <v>188</v>
      </c>
      <c r="AC45" s="50">
        <f>SUM(AC10:AC44)</f>
        <v>216</v>
      </c>
      <c r="AD45" s="50">
        <f>SUM(AD10:AD44)</f>
        <v>102</v>
      </c>
      <c r="AE45" s="152">
        <f>SUM(AE10:AE44)</f>
        <v>404</v>
      </c>
      <c r="AF45" s="21"/>
      <c r="AG45" s="21"/>
    </row>
    <row r="46" spans="1:33" ht="15.75" customHeight="1" x14ac:dyDescent="0.3">
      <c r="A46" s="9"/>
      <c r="B46" s="10"/>
      <c r="C46" s="11" t="s">
        <v>15</v>
      </c>
      <c r="D46" s="11"/>
      <c r="E46" s="11"/>
      <c r="F46" s="11"/>
      <c r="G46" s="11"/>
      <c r="H46" s="11"/>
      <c r="I46" s="11"/>
      <c r="J46" s="11"/>
      <c r="K46" s="11"/>
      <c r="L46" s="583"/>
      <c r="M46" s="583"/>
      <c r="N46" s="583"/>
      <c r="O46" s="583"/>
      <c r="P46" s="583"/>
      <c r="Q46" s="583"/>
      <c r="R46" s="583"/>
      <c r="S46" s="583"/>
      <c r="T46" s="583"/>
      <c r="U46" s="583"/>
      <c r="V46" s="583"/>
      <c r="W46" s="583"/>
      <c r="X46" s="583"/>
      <c r="Y46" s="583"/>
      <c r="Z46" s="583"/>
      <c r="AA46" s="583"/>
      <c r="AB46" s="51"/>
      <c r="AC46" s="51"/>
      <c r="AD46" s="51"/>
      <c r="AE46" s="52"/>
    </row>
    <row r="47" spans="1:33" s="68" customFormat="1" ht="15.75" customHeight="1" x14ac:dyDescent="0.25">
      <c r="A47" s="196" t="s">
        <v>181</v>
      </c>
      <c r="B47" s="189" t="s">
        <v>37</v>
      </c>
      <c r="C47" s="184" t="s">
        <v>84</v>
      </c>
      <c r="D47" s="393"/>
      <c r="E47" s="188">
        <v>2</v>
      </c>
      <c r="F47" s="394" t="s">
        <v>16</v>
      </c>
      <c r="G47" s="243" t="s">
        <v>90</v>
      </c>
      <c r="H47" s="393"/>
      <c r="I47" s="188"/>
      <c r="J47" s="394" t="s">
        <v>16</v>
      </c>
      <c r="K47" s="243"/>
      <c r="L47" s="393"/>
      <c r="M47" s="188"/>
      <c r="N47" s="394" t="s">
        <v>16</v>
      </c>
      <c r="O47" s="243"/>
      <c r="P47" s="393"/>
      <c r="Q47" s="188"/>
      <c r="R47" s="394" t="s">
        <v>16</v>
      </c>
      <c r="S47" s="243"/>
      <c r="T47" s="393"/>
      <c r="U47" s="188"/>
      <c r="V47" s="394" t="s">
        <v>16</v>
      </c>
      <c r="W47" s="243"/>
      <c r="X47" s="393"/>
      <c r="Y47" s="188"/>
      <c r="Z47" s="394" t="s">
        <v>16</v>
      </c>
      <c r="AA47" s="243"/>
      <c r="AB47" s="5" t="str">
        <f t="shared" ref="AB47:AB52" si="8">IF(D47+H47+L47+P47+T47+X47=0,"",D47+H47+L47+P47+T47+X47)</f>
        <v/>
      </c>
      <c r="AC47" s="5">
        <f t="shared" ref="AC47:AC52" si="9">IF(E47+I47+M47+Q47+U47+Y47=0,"",E47+I47+M47+Q47+U47+Y47)</f>
        <v>2</v>
      </c>
      <c r="AD47" s="40" t="s">
        <v>16</v>
      </c>
      <c r="AE47" s="7">
        <f t="shared" ref="AE47:AE52" si="10">IF(D47+E47+H47+I47+L47+M47+P47+Q47+T47+U47+X47+Y47=0,"",D47+E47+H47+I47+L47+M47+P47+Q47+T47+U47+X47+Y47)</f>
        <v>2</v>
      </c>
      <c r="AF47" s="178" t="s">
        <v>219</v>
      </c>
      <c r="AG47" s="177" t="s">
        <v>220</v>
      </c>
    </row>
    <row r="48" spans="1:33" s="68" customFormat="1" ht="15.75" customHeight="1" x14ac:dyDescent="0.25">
      <c r="A48" s="196" t="s">
        <v>182</v>
      </c>
      <c r="B48" s="189" t="s">
        <v>37</v>
      </c>
      <c r="C48" s="184" t="s">
        <v>85</v>
      </c>
      <c r="D48" s="393"/>
      <c r="E48" s="188"/>
      <c r="F48" s="394" t="s">
        <v>16</v>
      </c>
      <c r="G48" s="243"/>
      <c r="H48" s="393"/>
      <c r="I48" s="188">
        <v>2</v>
      </c>
      <c r="J48" s="394" t="s">
        <v>16</v>
      </c>
      <c r="K48" s="243" t="s">
        <v>90</v>
      </c>
      <c r="L48" s="393"/>
      <c r="M48" s="188"/>
      <c r="N48" s="394" t="s">
        <v>16</v>
      </c>
      <c r="O48" s="243"/>
      <c r="P48" s="393"/>
      <c r="Q48" s="188"/>
      <c r="R48" s="394" t="s">
        <v>16</v>
      </c>
      <c r="S48" s="243"/>
      <c r="T48" s="393"/>
      <c r="U48" s="188"/>
      <c r="V48" s="394" t="s">
        <v>16</v>
      </c>
      <c r="W48" s="243"/>
      <c r="X48" s="393"/>
      <c r="Y48" s="188"/>
      <c r="Z48" s="394" t="s">
        <v>16</v>
      </c>
      <c r="AA48" s="243"/>
      <c r="AB48" s="5" t="str">
        <f t="shared" si="8"/>
        <v/>
      </c>
      <c r="AC48" s="5">
        <f t="shared" si="9"/>
        <v>2</v>
      </c>
      <c r="AD48" s="40" t="s">
        <v>16</v>
      </c>
      <c r="AE48" s="7">
        <f t="shared" si="10"/>
        <v>2</v>
      </c>
      <c r="AF48" s="178" t="s">
        <v>219</v>
      </c>
      <c r="AG48" s="177" t="s">
        <v>220</v>
      </c>
    </row>
    <row r="49" spans="1:33" s="68" customFormat="1" ht="15.75" customHeight="1" x14ac:dyDescent="0.25">
      <c r="A49" s="196" t="s">
        <v>183</v>
      </c>
      <c r="B49" s="189" t="s">
        <v>37</v>
      </c>
      <c r="C49" s="184" t="s">
        <v>86</v>
      </c>
      <c r="D49" s="393"/>
      <c r="E49" s="188"/>
      <c r="F49" s="394" t="s">
        <v>16</v>
      </c>
      <c r="G49" s="243"/>
      <c r="H49" s="393"/>
      <c r="I49" s="188"/>
      <c r="J49" s="394" t="s">
        <v>16</v>
      </c>
      <c r="K49" s="243"/>
      <c r="L49" s="393"/>
      <c r="M49" s="188">
        <v>2</v>
      </c>
      <c r="N49" s="394" t="s">
        <v>16</v>
      </c>
      <c r="O49" s="243" t="s">
        <v>90</v>
      </c>
      <c r="P49" s="393"/>
      <c r="Q49" s="188"/>
      <c r="R49" s="394" t="s">
        <v>16</v>
      </c>
      <c r="S49" s="243"/>
      <c r="T49" s="393"/>
      <c r="U49" s="188"/>
      <c r="V49" s="394" t="s">
        <v>16</v>
      </c>
      <c r="W49" s="243"/>
      <c r="X49" s="393"/>
      <c r="Y49" s="188"/>
      <c r="Z49" s="394" t="s">
        <v>16</v>
      </c>
      <c r="AA49" s="243"/>
      <c r="AB49" s="5" t="str">
        <f t="shared" si="8"/>
        <v/>
      </c>
      <c r="AC49" s="5">
        <f t="shared" si="9"/>
        <v>2</v>
      </c>
      <c r="AD49" s="40" t="s">
        <v>16</v>
      </c>
      <c r="AE49" s="7">
        <f t="shared" si="10"/>
        <v>2</v>
      </c>
      <c r="AF49" s="178" t="s">
        <v>219</v>
      </c>
      <c r="AG49" s="177" t="s">
        <v>220</v>
      </c>
    </row>
    <row r="50" spans="1:33" s="68" customFormat="1" ht="15.75" customHeight="1" x14ac:dyDescent="0.25">
      <c r="A50" s="196" t="s">
        <v>184</v>
      </c>
      <c r="B50" s="189" t="s">
        <v>37</v>
      </c>
      <c r="C50" s="184" t="s">
        <v>87</v>
      </c>
      <c r="D50" s="393"/>
      <c r="E50" s="188"/>
      <c r="F50" s="394" t="s">
        <v>16</v>
      </c>
      <c r="G50" s="243"/>
      <c r="H50" s="393"/>
      <c r="I50" s="188"/>
      <c r="J50" s="394" t="s">
        <v>16</v>
      </c>
      <c r="K50" s="243"/>
      <c r="L50" s="393"/>
      <c r="M50" s="188"/>
      <c r="N50" s="394" t="s">
        <v>16</v>
      </c>
      <c r="O50" s="243"/>
      <c r="P50" s="393"/>
      <c r="Q50" s="188">
        <v>2</v>
      </c>
      <c r="R50" s="394" t="s">
        <v>16</v>
      </c>
      <c r="S50" s="243" t="s">
        <v>90</v>
      </c>
      <c r="T50" s="393"/>
      <c r="U50" s="188"/>
      <c r="V50" s="394" t="s">
        <v>16</v>
      </c>
      <c r="W50" s="243"/>
      <c r="X50" s="393"/>
      <c r="Y50" s="188"/>
      <c r="Z50" s="394" t="s">
        <v>16</v>
      </c>
      <c r="AA50" s="243"/>
      <c r="AB50" s="5" t="str">
        <f t="shared" si="8"/>
        <v/>
      </c>
      <c r="AC50" s="5">
        <f t="shared" si="9"/>
        <v>2</v>
      </c>
      <c r="AD50" s="40" t="s">
        <v>16</v>
      </c>
      <c r="AE50" s="7">
        <f t="shared" si="10"/>
        <v>2</v>
      </c>
      <c r="AF50" s="178" t="s">
        <v>219</v>
      </c>
      <c r="AG50" s="177" t="s">
        <v>220</v>
      </c>
    </row>
    <row r="51" spans="1:33" s="68" customFormat="1" ht="15.75" customHeight="1" x14ac:dyDescent="0.25">
      <c r="A51" s="196" t="s">
        <v>185</v>
      </c>
      <c r="B51" s="189" t="s">
        <v>37</v>
      </c>
      <c r="C51" s="184" t="s">
        <v>88</v>
      </c>
      <c r="D51" s="393"/>
      <c r="E51" s="188"/>
      <c r="F51" s="394" t="s">
        <v>16</v>
      </c>
      <c r="G51" s="243"/>
      <c r="H51" s="393"/>
      <c r="I51" s="188"/>
      <c r="J51" s="394" t="s">
        <v>16</v>
      </c>
      <c r="K51" s="243"/>
      <c r="L51" s="393"/>
      <c r="M51" s="188"/>
      <c r="N51" s="394" t="s">
        <v>16</v>
      </c>
      <c r="O51" s="243"/>
      <c r="P51" s="393"/>
      <c r="Q51" s="188"/>
      <c r="R51" s="394" t="s">
        <v>16</v>
      </c>
      <c r="S51" s="243"/>
      <c r="T51" s="393"/>
      <c r="U51" s="188">
        <v>2</v>
      </c>
      <c r="V51" s="394" t="s">
        <v>16</v>
      </c>
      <c r="W51" s="243" t="s">
        <v>90</v>
      </c>
      <c r="X51" s="393"/>
      <c r="Y51" s="188"/>
      <c r="Z51" s="394" t="s">
        <v>16</v>
      </c>
      <c r="AA51" s="243"/>
      <c r="AB51" s="5" t="str">
        <f t="shared" si="8"/>
        <v/>
      </c>
      <c r="AC51" s="5">
        <f t="shared" si="9"/>
        <v>2</v>
      </c>
      <c r="AD51" s="40" t="s">
        <v>16</v>
      </c>
      <c r="AE51" s="7">
        <f t="shared" si="10"/>
        <v>2</v>
      </c>
      <c r="AF51" s="178" t="s">
        <v>219</v>
      </c>
      <c r="AG51" s="177" t="s">
        <v>220</v>
      </c>
    </row>
    <row r="52" spans="1:33" s="68" customFormat="1" ht="15.75" customHeight="1" thickBot="1" x14ac:dyDescent="0.3">
      <c r="A52" s="196" t="s">
        <v>186</v>
      </c>
      <c r="B52" s="189" t="s">
        <v>37</v>
      </c>
      <c r="C52" s="184" t="s">
        <v>89</v>
      </c>
      <c r="D52" s="393"/>
      <c r="E52" s="188"/>
      <c r="F52" s="394" t="s">
        <v>16</v>
      </c>
      <c r="G52" s="243"/>
      <c r="H52" s="393"/>
      <c r="I52" s="188"/>
      <c r="J52" s="394" t="s">
        <v>16</v>
      </c>
      <c r="K52" s="243"/>
      <c r="L52" s="393"/>
      <c r="M52" s="188"/>
      <c r="N52" s="394" t="s">
        <v>16</v>
      </c>
      <c r="O52" s="243"/>
      <c r="P52" s="393"/>
      <c r="Q52" s="188"/>
      <c r="R52" s="394" t="s">
        <v>16</v>
      </c>
      <c r="S52" s="243"/>
      <c r="T52" s="393"/>
      <c r="U52" s="188"/>
      <c r="V52" s="394" t="s">
        <v>16</v>
      </c>
      <c r="W52" s="243"/>
      <c r="X52" s="393"/>
      <c r="Y52" s="188">
        <v>2</v>
      </c>
      <c r="Z52" s="394" t="s">
        <v>16</v>
      </c>
      <c r="AA52" s="243" t="s">
        <v>90</v>
      </c>
      <c r="AB52" s="5" t="str">
        <f t="shared" si="8"/>
        <v/>
      </c>
      <c r="AC52" s="5">
        <f t="shared" si="9"/>
        <v>2</v>
      </c>
      <c r="AD52" s="40" t="s">
        <v>16</v>
      </c>
      <c r="AE52" s="7">
        <f t="shared" si="10"/>
        <v>2</v>
      </c>
      <c r="AF52" s="178" t="s">
        <v>219</v>
      </c>
      <c r="AG52" s="177" t="s">
        <v>220</v>
      </c>
    </row>
    <row r="53" spans="1:33" s="20" customFormat="1" ht="21.95" customHeight="1" thickBot="1" x14ac:dyDescent="0.3">
      <c r="A53" s="161"/>
      <c r="B53" s="16"/>
      <c r="C53" s="17" t="s">
        <v>17</v>
      </c>
      <c r="D53" s="18">
        <f>SUM(D47:D52)</f>
        <v>0</v>
      </c>
      <c r="E53" s="18">
        <f>SUM(E47:E52)</f>
        <v>2</v>
      </c>
      <c r="F53" s="145" t="s">
        <v>16</v>
      </c>
      <c r="G53" s="146" t="s">
        <v>16</v>
      </c>
      <c r="H53" s="18">
        <f>SUM(H47:H52)</f>
        <v>0</v>
      </c>
      <c r="I53" s="18">
        <f>SUM(I47:I52)</f>
        <v>2</v>
      </c>
      <c r="J53" s="145" t="s">
        <v>16</v>
      </c>
      <c r="K53" s="146" t="s">
        <v>16</v>
      </c>
      <c r="L53" s="18">
        <f>SUM(L47:L52)</f>
        <v>0</v>
      </c>
      <c r="M53" s="18">
        <f>SUM(M47:M52)</f>
        <v>2</v>
      </c>
      <c r="N53" s="145" t="s">
        <v>16</v>
      </c>
      <c r="O53" s="146" t="s">
        <v>16</v>
      </c>
      <c r="P53" s="18">
        <f>SUM(P47:P52)</f>
        <v>0</v>
      </c>
      <c r="Q53" s="18">
        <f>SUM(Q47:Q52)</f>
        <v>2</v>
      </c>
      <c r="R53" s="145" t="s">
        <v>16</v>
      </c>
      <c r="S53" s="146" t="s">
        <v>16</v>
      </c>
      <c r="T53" s="18">
        <f>SUM(T47:T52)</f>
        <v>0</v>
      </c>
      <c r="U53" s="18">
        <f>SUM(U47:U52)</f>
        <v>2</v>
      </c>
      <c r="V53" s="145" t="s">
        <v>16</v>
      </c>
      <c r="W53" s="146" t="s">
        <v>16</v>
      </c>
      <c r="X53" s="18">
        <f>SUM(X47:X52)</f>
        <v>0</v>
      </c>
      <c r="Y53" s="18">
        <f>SUM(Y47:Y52)</f>
        <v>2</v>
      </c>
      <c r="Z53" s="145" t="s">
        <v>16</v>
      </c>
      <c r="AA53" s="146" t="s">
        <v>16</v>
      </c>
      <c r="AB53" s="18">
        <f>SUM(AB47:AB52)</f>
        <v>0</v>
      </c>
      <c r="AC53" s="18">
        <f>SUM(AC47:AC52)</f>
        <v>12</v>
      </c>
      <c r="AD53" s="53" t="s">
        <v>16</v>
      </c>
      <c r="AE53" s="71">
        <f>SUM(AE47:AE52)</f>
        <v>12</v>
      </c>
    </row>
    <row r="54" spans="1:33" ht="15.75" customHeight="1" x14ac:dyDescent="0.3">
      <c r="A54" s="9"/>
      <c r="B54" s="10"/>
      <c r="C54" s="11" t="s">
        <v>47</v>
      </c>
      <c r="D54" s="11"/>
      <c r="E54" s="11"/>
      <c r="F54" s="11"/>
      <c r="G54" s="11"/>
      <c r="H54" s="11"/>
      <c r="I54" s="11"/>
      <c r="J54" s="11"/>
      <c r="K54" s="11"/>
      <c r="L54" s="583"/>
      <c r="M54" s="583"/>
      <c r="N54" s="583"/>
      <c r="O54" s="583"/>
      <c r="P54" s="583"/>
      <c r="Q54" s="583"/>
      <c r="R54" s="583"/>
      <c r="S54" s="583"/>
      <c r="T54" s="583"/>
      <c r="U54" s="583"/>
      <c r="V54" s="583"/>
      <c r="W54" s="583"/>
      <c r="X54" s="583"/>
      <c r="Y54" s="583"/>
      <c r="Z54" s="583"/>
      <c r="AA54" s="583"/>
      <c r="AB54" s="51"/>
      <c r="AC54" s="51"/>
      <c r="AD54" s="51"/>
      <c r="AE54" s="52"/>
    </row>
    <row r="55" spans="1:33" s="68" customFormat="1" ht="15.75" customHeight="1" x14ac:dyDescent="0.25">
      <c r="A55" s="205"/>
      <c r="B55" s="35" t="s">
        <v>31</v>
      </c>
      <c r="C55" s="399" t="s">
        <v>56</v>
      </c>
      <c r="D55" s="265"/>
      <c r="E55" s="5"/>
      <c r="F55" s="73"/>
      <c r="G55" s="401"/>
      <c r="H55" s="265"/>
      <c r="I55" s="5"/>
      <c r="J55" s="311"/>
      <c r="K55" s="312"/>
      <c r="L55" s="265"/>
      <c r="M55" s="5"/>
      <c r="N55" s="311"/>
      <c r="O55" s="312"/>
      <c r="P55" s="265"/>
      <c r="Q55" s="5"/>
      <c r="R55" s="311"/>
      <c r="S55" s="312"/>
      <c r="T55" s="265"/>
      <c r="U55" s="5"/>
      <c r="V55" s="311"/>
      <c r="W55" s="312"/>
      <c r="X55" s="265"/>
      <c r="Y55" s="5"/>
      <c r="Z55" s="311"/>
      <c r="AA55" s="312"/>
      <c r="AB55" s="5" t="str">
        <f t="shared" ref="AB55:AC59" si="11">IF(D55+H55+L55+P55+T55+X55=0,"",D55+H55+L55+P55+T55+X55)</f>
        <v/>
      </c>
      <c r="AC55" s="5" t="str">
        <f t="shared" si="11"/>
        <v/>
      </c>
      <c r="AD55" s="40"/>
      <c r="AE55" s="7" t="str">
        <f t="shared" ref="AE55:AE59" si="12">IF(D55+E55+H55+I55+L55+M55+P55+Q55+T55+U55+X55+Y55=0,"",D55+E55+H55+I55+L55+M55+P55+Q55+T55+U55+X55+Y55)</f>
        <v/>
      </c>
    </row>
    <row r="56" spans="1:33" ht="15.75" customHeight="1" x14ac:dyDescent="0.25">
      <c r="A56" s="205"/>
      <c r="B56" s="35" t="s">
        <v>31</v>
      </c>
      <c r="C56" s="399"/>
      <c r="D56" s="265"/>
      <c r="E56" s="5"/>
      <c r="F56" s="73"/>
      <c r="G56" s="401"/>
      <c r="H56" s="265"/>
      <c r="I56" s="5"/>
      <c r="J56" s="311"/>
      <c r="K56" s="312"/>
      <c r="L56" s="265"/>
      <c r="M56" s="5"/>
      <c r="N56" s="311"/>
      <c r="O56" s="312"/>
      <c r="P56" s="265"/>
      <c r="Q56" s="5"/>
      <c r="R56" s="311"/>
      <c r="S56" s="312"/>
      <c r="T56" s="265"/>
      <c r="U56" s="5"/>
      <c r="V56" s="311"/>
      <c r="W56" s="312"/>
      <c r="X56" s="265"/>
      <c r="Y56" s="5"/>
      <c r="Z56" s="311"/>
      <c r="AA56" s="312"/>
      <c r="AB56" s="5" t="str">
        <f t="shared" si="11"/>
        <v/>
      </c>
      <c r="AC56" s="5" t="str">
        <f t="shared" si="11"/>
        <v/>
      </c>
      <c r="AD56" s="40"/>
      <c r="AE56" s="7" t="str">
        <f t="shared" si="12"/>
        <v/>
      </c>
    </row>
    <row r="57" spans="1:33" ht="15.75" customHeight="1" x14ac:dyDescent="0.25">
      <c r="A57" s="205"/>
      <c r="B57" s="35" t="s">
        <v>31</v>
      </c>
      <c r="C57" s="399"/>
      <c r="D57" s="265"/>
      <c r="E57" s="5"/>
      <c r="F57" s="73"/>
      <c r="G57" s="401"/>
      <c r="H57" s="265"/>
      <c r="I57" s="5"/>
      <c r="J57" s="311"/>
      <c r="K57" s="312"/>
      <c r="L57" s="265"/>
      <c r="M57" s="5"/>
      <c r="N57" s="311"/>
      <c r="O57" s="312"/>
      <c r="P57" s="265"/>
      <c r="Q57" s="5"/>
      <c r="R57" s="311"/>
      <c r="S57" s="312"/>
      <c r="T57" s="265"/>
      <c r="U57" s="5"/>
      <c r="V57" s="311"/>
      <c r="W57" s="312"/>
      <c r="X57" s="265"/>
      <c r="Y57" s="5"/>
      <c r="Z57" s="311"/>
      <c r="AA57" s="312"/>
      <c r="AB57" s="5" t="str">
        <f t="shared" si="11"/>
        <v/>
      </c>
      <c r="AC57" s="5" t="str">
        <f t="shared" si="11"/>
        <v/>
      </c>
      <c r="AD57" s="40"/>
      <c r="AE57" s="7" t="str">
        <f t="shared" si="12"/>
        <v/>
      </c>
    </row>
    <row r="58" spans="1:33" ht="15.75" customHeight="1" x14ac:dyDescent="0.25">
      <c r="A58" s="205"/>
      <c r="B58" s="35" t="s">
        <v>31</v>
      </c>
      <c r="C58" s="399"/>
      <c r="D58" s="265"/>
      <c r="E58" s="5"/>
      <c r="F58" s="73"/>
      <c r="G58" s="401"/>
      <c r="H58" s="265"/>
      <c r="I58" s="5"/>
      <c r="J58" s="311"/>
      <c r="K58" s="312"/>
      <c r="L58" s="265"/>
      <c r="M58" s="5"/>
      <c r="N58" s="311"/>
      <c r="O58" s="312"/>
      <c r="P58" s="265"/>
      <c r="Q58" s="5"/>
      <c r="R58" s="311"/>
      <c r="S58" s="312"/>
      <c r="T58" s="265"/>
      <c r="U58" s="5"/>
      <c r="V58" s="311"/>
      <c r="W58" s="312"/>
      <c r="X58" s="265"/>
      <c r="Y58" s="5"/>
      <c r="Z58" s="311"/>
      <c r="AA58" s="312"/>
      <c r="AB58" s="5" t="str">
        <f t="shared" si="11"/>
        <v/>
      </c>
      <c r="AC58" s="5" t="str">
        <f t="shared" si="11"/>
        <v/>
      </c>
      <c r="AD58" s="40"/>
      <c r="AE58" s="7" t="str">
        <f t="shared" si="12"/>
        <v/>
      </c>
    </row>
    <row r="59" spans="1:33" ht="15.75" customHeight="1" thickBot="1" x14ac:dyDescent="0.3">
      <c r="A59" s="205"/>
      <c r="B59" s="35" t="s">
        <v>31</v>
      </c>
      <c r="C59" s="399"/>
      <c r="D59" s="265"/>
      <c r="E59" s="5"/>
      <c r="F59" s="73"/>
      <c r="G59" s="401"/>
      <c r="H59" s="404"/>
      <c r="I59" s="405"/>
      <c r="J59" s="406"/>
      <c r="K59" s="407"/>
      <c r="L59" s="404"/>
      <c r="M59" s="405"/>
      <c r="N59" s="406"/>
      <c r="O59" s="407"/>
      <c r="P59" s="404"/>
      <c r="Q59" s="405"/>
      <c r="R59" s="406"/>
      <c r="S59" s="407"/>
      <c r="T59" s="404"/>
      <c r="U59" s="405"/>
      <c r="V59" s="406"/>
      <c r="W59" s="407"/>
      <c r="X59" s="404"/>
      <c r="Y59" s="405"/>
      <c r="Z59" s="406"/>
      <c r="AA59" s="407"/>
      <c r="AB59" s="5" t="str">
        <f t="shared" si="11"/>
        <v/>
      </c>
      <c r="AC59" s="5" t="str">
        <f t="shared" si="11"/>
        <v/>
      </c>
      <c r="AD59" s="40"/>
      <c r="AE59" s="7" t="str">
        <f t="shared" si="12"/>
        <v/>
      </c>
    </row>
    <row r="60" spans="1:33" s="20" customFormat="1" ht="21.95" customHeight="1" thickBot="1" x14ac:dyDescent="0.3">
      <c r="A60" s="161"/>
      <c r="B60" s="16"/>
      <c r="C60" s="17" t="s">
        <v>46</v>
      </c>
      <c r="D60" s="402">
        <f>SUM(D55:D59)</f>
        <v>0</v>
      </c>
      <c r="E60" s="18">
        <f>SUM(E55:E59)</f>
        <v>0</v>
      </c>
      <c r="F60" s="18">
        <f>SUM(F55:F59)</f>
        <v>0</v>
      </c>
      <c r="G60" s="146" t="s">
        <v>16</v>
      </c>
      <c r="H60" s="400">
        <f>SUM(H55:H59)</f>
        <v>0</v>
      </c>
      <c r="I60" s="18">
        <f>SUM(I55:I59)</f>
        <v>0</v>
      </c>
      <c r="J60" s="18">
        <f>SUM(J55:J59)</f>
        <v>0</v>
      </c>
      <c r="K60" s="146" t="s">
        <v>16</v>
      </c>
      <c r="L60" s="18">
        <f>SUM(L55:L59)</f>
        <v>0</v>
      </c>
      <c r="M60" s="18">
        <f>SUM(M55:M59)</f>
        <v>0</v>
      </c>
      <c r="N60" s="18">
        <f>SUM(N55:N59)</f>
        <v>0</v>
      </c>
      <c r="O60" s="146" t="s">
        <v>16</v>
      </c>
      <c r="P60" s="18">
        <f>SUM(P55:P59)</f>
        <v>0</v>
      </c>
      <c r="Q60" s="18">
        <f>SUM(Q55:Q59)</f>
        <v>0</v>
      </c>
      <c r="R60" s="18">
        <f>SUM(R55:R59)</f>
        <v>0</v>
      </c>
      <c r="S60" s="146" t="s">
        <v>16</v>
      </c>
      <c r="T60" s="18">
        <f>SUM(T55:T59)</f>
        <v>0</v>
      </c>
      <c r="U60" s="18">
        <f>SUM(U55:U59)</f>
        <v>0</v>
      </c>
      <c r="V60" s="18">
        <f>SUM(V55:V59)</f>
        <v>0</v>
      </c>
      <c r="W60" s="146" t="s">
        <v>16</v>
      </c>
      <c r="X60" s="18">
        <f>SUM(X55:X59)</f>
        <v>0</v>
      </c>
      <c r="Y60" s="18">
        <f>SUM(Y55:Y59)</f>
        <v>0</v>
      </c>
      <c r="Z60" s="18">
        <f>SUM(Z55:Z59)</f>
        <v>0</v>
      </c>
      <c r="AA60" s="146" t="s">
        <v>16</v>
      </c>
      <c r="AB60" s="18">
        <f t="shared" ref="AB60:AE60" si="13">SUM(AB55:AB59)</f>
        <v>0</v>
      </c>
      <c r="AC60" s="18">
        <f t="shared" si="13"/>
        <v>0</v>
      </c>
      <c r="AD60" s="18">
        <f t="shared" si="13"/>
        <v>0</v>
      </c>
      <c r="AE60" s="71">
        <f t="shared" si="13"/>
        <v>0</v>
      </c>
    </row>
    <row r="61" spans="1:33" ht="21.95" customHeight="1" thickBot="1" x14ac:dyDescent="0.3">
      <c r="A61" s="162"/>
      <c r="B61" s="19"/>
      <c r="C61" s="154" t="s">
        <v>27</v>
      </c>
      <c r="D61" s="403">
        <f>D45+D53+D60</f>
        <v>58</v>
      </c>
      <c r="E61" s="155">
        <f>E45+E53+E60</f>
        <v>72</v>
      </c>
      <c r="F61" s="155">
        <f>F45+F60</f>
        <v>30</v>
      </c>
      <c r="G61" s="156" t="s">
        <v>16</v>
      </c>
      <c r="H61" s="155">
        <f>H45+H53+H60</f>
        <v>50</v>
      </c>
      <c r="I61" s="155">
        <f>I45+I53+I60</f>
        <v>60</v>
      </c>
      <c r="J61" s="155">
        <f>J45+J60</f>
        <v>26</v>
      </c>
      <c r="K61" s="156" t="s">
        <v>16</v>
      </c>
      <c r="L61" s="155">
        <f>L45+L53+L60</f>
        <v>48</v>
      </c>
      <c r="M61" s="155">
        <f>M45+M53+M60</f>
        <v>50</v>
      </c>
      <c r="N61" s="155">
        <f>N45+N60</f>
        <v>26</v>
      </c>
      <c r="O61" s="156" t="s">
        <v>16</v>
      </c>
      <c r="P61" s="155">
        <f>P45+P53+P60</f>
        <v>14</v>
      </c>
      <c r="Q61" s="155">
        <f>Q45+Q53+Q60</f>
        <v>16</v>
      </c>
      <c r="R61" s="155">
        <f>R45+R60</f>
        <v>7</v>
      </c>
      <c r="S61" s="156" t="s">
        <v>16</v>
      </c>
      <c r="T61" s="155">
        <f>T45+T53+T60</f>
        <v>6</v>
      </c>
      <c r="U61" s="155">
        <f>U45+U53+U60</f>
        <v>8</v>
      </c>
      <c r="V61" s="155">
        <f>V45+V60</f>
        <v>3</v>
      </c>
      <c r="W61" s="156" t="s">
        <v>16</v>
      </c>
      <c r="X61" s="155">
        <f>X45+X53+X60</f>
        <v>12</v>
      </c>
      <c r="Y61" s="155">
        <f>Y45+Y53+Y60</f>
        <v>22</v>
      </c>
      <c r="Z61" s="155">
        <f>Z45+Z60</f>
        <v>10</v>
      </c>
      <c r="AA61" s="156" t="s">
        <v>16</v>
      </c>
      <c r="AB61" s="155">
        <f>AB45+AB53+AB60</f>
        <v>188</v>
      </c>
      <c r="AC61" s="155">
        <f>AC45+AC53+AC60</f>
        <v>228</v>
      </c>
      <c r="AD61" s="155">
        <f>AD45+AD60</f>
        <v>102</v>
      </c>
      <c r="AE61" s="157">
        <f>AE45+AE53+AE60</f>
        <v>416</v>
      </c>
    </row>
    <row r="62" spans="1:33" ht="15.75" customHeight="1" thickBot="1" x14ac:dyDescent="0.25">
      <c r="A62" s="604"/>
      <c r="B62" s="605"/>
      <c r="C62" s="605"/>
      <c r="D62" s="605"/>
      <c r="E62" s="605"/>
      <c r="F62" s="605"/>
      <c r="G62" s="605"/>
      <c r="H62" s="605"/>
      <c r="I62" s="605"/>
      <c r="J62" s="605"/>
      <c r="K62" s="605"/>
      <c r="L62" s="605"/>
      <c r="M62" s="605"/>
      <c r="N62" s="605"/>
      <c r="O62" s="605"/>
      <c r="P62" s="605"/>
      <c r="Q62" s="605"/>
      <c r="R62" s="605"/>
      <c r="S62" s="605"/>
      <c r="T62" s="605"/>
      <c r="U62" s="605"/>
      <c r="V62" s="605"/>
      <c r="W62" s="605"/>
      <c r="X62" s="605"/>
      <c r="Y62" s="605"/>
      <c r="Z62" s="605"/>
      <c r="AA62" s="605"/>
      <c r="AB62" s="605"/>
      <c r="AC62" s="605"/>
      <c r="AD62" s="605"/>
      <c r="AE62" s="606"/>
    </row>
    <row r="63" spans="1:33" s="21" customFormat="1" ht="15.75" customHeight="1" thickBot="1" x14ac:dyDescent="0.35">
      <c r="A63" s="135"/>
      <c r="B63" s="10"/>
      <c r="C63" s="134" t="s">
        <v>40</v>
      </c>
      <c r="D63" s="72"/>
      <c r="E63" s="72"/>
      <c r="F63" s="72"/>
      <c r="G63" s="72"/>
      <c r="H63" s="72"/>
      <c r="I63" s="72"/>
      <c r="J63" s="72"/>
      <c r="K63" s="72"/>
      <c r="L63" s="581"/>
      <c r="M63" s="581"/>
      <c r="N63" s="581"/>
      <c r="O63" s="581"/>
      <c r="P63" s="581"/>
      <c r="Q63" s="581"/>
      <c r="R63" s="581"/>
      <c r="S63" s="581"/>
      <c r="T63" s="581"/>
      <c r="U63" s="581"/>
      <c r="V63" s="581"/>
      <c r="W63" s="581"/>
      <c r="X63" s="581"/>
      <c r="Y63" s="581"/>
      <c r="Z63" s="581"/>
      <c r="AA63" s="581"/>
      <c r="AB63" s="54"/>
      <c r="AC63" s="54"/>
      <c r="AD63" s="54"/>
      <c r="AE63" s="153"/>
      <c r="AF63" s="1"/>
      <c r="AG63" s="1"/>
    </row>
    <row r="64" spans="1:33" s="533" customFormat="1" ht="15.75" customHeight="1" x14ac:dyDescent="0.25">
      <c r="A64" s="206" t="s">
        <v>58</v>
      </c>
      <c r="B64" s="197" t="s">
        <v>18</v>
      </c>
      <c r="C64" s="158" t="s">
        <v>57</v>
      </c>
      <c r="D64" s="265"/>
      <c r="E64" s="5"/>
      <c r="F64" s="411"/>
      <c r="G64" s="412"/>
      <c r="H64" s="265"/>
      <c r="I64" s="5"/>
      <c r="J64" s="311"/>
      <c r="K64" s="312"/>
      <c r="L64" s="265"/>
      <c r="M64" s="5"/>
      <c r="N64" s="311"/>
      <c r="O64" s="312"/>
      <c r="P64" s="265"/>
      <c r="Q64" s="5"/>
      <c r="R64" s="311"/>
      <c r="S64" s="312"/>
      <c r="T64" s="265"/>
      <c r="U64" s="5"/>
      <c r="V64" s="311"/>
      <c r="W64" s="312"/>
      <c r="X64" s="265"/>
      <c r="Y64" s="5"/>
      <c r="Z64" s="311"/>
      <c r="AA64" s="312"/>
      <c r="AB64" s="575"/>
      <c r="AC64" s="576"/>
      <c r="AD64" s="567"/>
      <c r="AE64" s="568"/>
      <c r="AF64" s="177" t="s">
        <v>197</v>
      </c>
      <c r="AG64" s="438" t="s">
        <v>212</v>
      </c>
    </row>
    <row r="65" spans="1:33" s="533" customFormat="1" ht="15.75" customHeight="1" x14ac:dyDescent="0.25">
      <c r="A65" s="207" t="s">
        <v>59</v>
      </c>
      <c r="B65" s="35" t="s">
        <v>18</v>
      </c>
      <c r="C65" s="158" t="s">
        <v>60</v>
      </c>
      <c r="D65" s="265"/>
      <c r="E65" s="5"/>
      <c r="F65" s="411"/>
      <c r="G65" s="412"/>
      <c r="H65" s="265"/>
      <c r="I65" s="5"/>
      <c r="J65" s="311"/>
      <c r="K65" s="312"/>
      <c r="L65" s="265"/>
      <c r="M65" s="5"/>
      <c r="N65" s="311"/>
      <c r="O65" s="312"/>
      <c r="P65" s="265"/>
      <c r="Q65" s="5"/>
      <c r="R65" s="311"/>
      <c r="S65" s="312"/>
      <c r="T65" s="265"/>
      <c r="U65" s="5"/>
      <c r="V65" s="311"/>
      <c r="W65" s="312"/>
      <c r="X65" s="265"/>
      <c r="Y65" s="5"/>
      <c r="Z65" s="311"/>
      <c r="AA65" s="312"/>
      <c r="AB65" s="575"/>
      <c r="AC65" s="576"/>
      <c r="AD65" s="567"/>
      <c r="AE65" s="568"/>
      <c r="AF65" s="177" t="s">
        <v>197</v>
      </c>
      <c r="AG65" s="438" t="s">
        <v>223</v>
      </c>
    </row>
    <row r="66" spans="1:33" s="533" customFormat="1" ht="15.75" customHeight="1" x14ac:dyDescent="0.25">
      <c r="A66" s="207" t="s">
        <v>61</v>
      </c>
      <c r="B66" s="198" t="s">
        <v>18</v>
      </c>
      <c r="C66" s="158" t="s">
        <v>62</v>
      </c>
      <c r="D66" s="265"/>
      <c r="E66" s="5"/>
      <c r="F66" s="411"/>
      <c r="G66" s="412"/>
      <c r="H66" s="265"/>
      <c r="I66" s="5"/>
      <c r="J66" s="311"/>
      <c r="K66" s="312"/>
      <c r="L66" s="265"/>
      <c r="M66" s="5"/>
      <c r="N66" s="311"/>
      <c r="O66" s="312"/>
      <c r="P66" s="265"/>
      <c r="Q66" s="5"/>
      <c r="R66" s="311"/>
      <c r="S66" s="312"/>
      <c r="T66" s="265"/>
      <c r="U66" s="5"/>
      <c r="V66" s="311"/>
      <c r="W66" s="312"/>
      <c r="X66" s="265"/>
      <c r="Y66" s="5"/>
      <c r="Z66" s="311"/>
      <c r="AA66" s="312"/>
      <c r="AB66" s="575"/>
      <c r="AC66" s="576"/>
      <c r="AD66" s="569"/>
      <c r="AE66" s="570"/>
      <c r="AF66" s="177" t="s">
        <v>197</v>
      </c>
      <c r="AG66" s="438" t="s">
        <v>279</v>
      </c>
    </row>
    <row r="67" spans="1:33" s="533" customFormat="1" ht="15.75" customHeight="1" x14ac:dyDescent="0.25">
      <c r="A67" s="207" t="s">
        <v>63</v>
      </c>
      <c r="B67" s="35" t="s">
        <v>18</v>
      </c>
      <c r="C67" s="158" t="s">
        <v>64</v>
      </c>
      <c r="D67" s="265"/>
      <c r="E67" s="5"/>
      <c r="F67" s="411"/>
      <c r="G67" s="412"/>
      <c r="H67" s="265"/>
      <c r="I67" s="5"/>
      <c r="J67" s="311"/>
      <c r="K67" s="312"/>
      <c r="L67" s="265"/>
      <c r="M67" s="5"/>
      <c r="N67" s="311"/>
      <c r="O67" s="312"/>
      <c r="P67" s="265"/>
      <c r="Q67" s="5"/>
      <c r="R67" s="311"/>
      <c r="S67" s="312"/>
      <c r="T67" s="265"/>
      <c r="U67" s="5"/>
      <c r="V67" s="311"/>
      <c r="W67" s="312"/>
      <c r="X67" s="265"/>
      <c r="Y67" s="5"/>
      <c r="Z67" s="311"/>
      <c r="AA67" s="312"/>
      <c r="AB67" s="590"/>
      <c r="AC67" s="591"/>
      <c r="AD67" s="573"/>
      <c r="AE67" s="574"/>
      <c r="AF67" s="177" t="s">
        <v>198</v>
      </c>
      <c r="AG67" s="438" t="s">
        <v>225</v>
      </c>
    </row>
    <row r="68" spans="1:33" s="533" customFormat="1" ht="15.75" customHeight="1" x14ac:dyDescent="0.25">
      <c r="A68" s="207" t="s">
        <v>65</v>
      </c>
      <c r="B68" s="35" t="s">
        <v>18</v>
      </c>
      <c r="C68" s="158" t="s">
        <v>66</v>
      </c>
      <c r="D68" s="265"/>
      <c r="E68" s="5"/>
      <c r="F68" s="411"/>
      <c r="G68" s="412"/>
      <c r="H68" s="265"/>
      <c r="I68" s="5"/>
      <c r="J68" s="311"/>
      <c r="K68" s="312"/>
      <c r="L68" s="265"/>
      <c r="M68" s="5"/>
      <c r="N68" s="311"/>
      <c r="O68" s="312"/>
      <c r="P68" s="265"/>
      <c r="Q68" s="5"/>
      <c r="R68" s="311"/>
      <c r="S68" s="312"/>
      <c r="T68" s="265"/>
      <c r="U68" s="5"/>
      <c r="V68" s="311"/>
      <c r="W68" s="312"/>
      <c r="X68" s="265"/>
      <c r="Y68" s="5"/>
      <c r="Z68" s="311"/>
      <c r="AA68" s="312"/>
      <c r="AB68" s="571"/>
      <c r="AC68" s="572"/>
      <c r="AD68" s="573"/>
      <c r="AE68" s="574"/>
      <c r="AF68" s="177" t="s">
        <v>198</v>
      </c>
      <c r="AG68" s="529" t="s">
        <v>280</v>
      </c>
    </row>
    <row r="69" spans="1:33" s="533" customFormat="1" ht="15.75" customHeight="1" x14ac:dyDescent="0.25">
      <c r="A69" s="207" t="s">
        <v>67</v>
      </c>
      <c r="B69" s="35" t="s">
        <v>18</v>
      </c>
      <c r="C69" s="408" t="s">
        <v>68</v>
      </c>
      <c r="D69" s="265"/>
      <c r="E69" s="5"/>
      <c r="F69" s="411"/>
      <c r="G69" s="412"/>
      <c r="H69" s="265"/>
      <c r="I69" s="5"/>
      <c r="J69" s="311"/>
      <c r="K69" s="312"/>
      <c r="L69" s="265"/>
      <c r="M69" s="5"/>
      <c r="N69" s="311"/>
      <c r="O69" s="312"/>
      <c r="P69" s="265"/>
      <c r="Q69" s="5"/>
      <c r="R69" s="311"/>
      <c r="S69" s="312"/>
      <c r="T69" s="265"/>
      <c r="U69" s="5"/>
      <c r="V69" s="311"/>
      <c r="W69" s="312"/>
      <c r="X69" s="265"/>
      <c r="Y69" s="5"/>
      <c r="Z69" s="311"/>
      <c r="AA69" s="312"/>
      <c r="AB69" s="571"/>
      <c r="AC69" s="572"/>
      <c r="AD69" s="573"/>
      <c r="AE69" s="574"/>
      <c r="AF69" s="177" t="s">
        <v>198</v>
      </c>
      <c r="AG69" s="438" t="s">
        <v>226</v>
      </c>
    </row>
    <row r="70" spans="1:33" s="533" customFormat="1" ht="15.75" customHeight="1" x14ac:dyDescent="0.25">
      <c r="A70" s="208" t="s">
        <v>71</v>
      </c>
      <c r="B70" s="35" t="s">
        <v>18</v>
      </c>
      <c r="C70" s="409" t="s">
        <v>69</v>
      </c>
      <c r="D70" s="265"/>
      <c r="E70" s="5"/>
      <c r="F70" s="411"/>
      <c r="G70" s="412"/>
      <c r="H70" s="265"/>
      <c r="I70" s="5"/>
      <c r="J70" s="311"/>
      <c r="K70" s="312"/>
      <c r="L70" s="265"/>
      <c r="M70" s="5"/>
      <c r="N70" s="311"/>
      <c r="O70" s="312"/>
      <c r="P70" s="265"/>
      <c r="Q70" s="5"/>
      <c r="R70" s="311"/>
      <c r="S70" s="312"/>
      <c r="T70" s="265"/>
      <c r="U70" s="5"/>
      <c r="V70" s="311"/>
      <c r="W70" s="312"/>
      <c r="X70" s="265"/>
      <c r="Y70" s="5"/>
      <c r="Z70" s="311"/>
      <c r="AA70" s="312"/>
      <c r="AB70" s="571"/>
      <c r="AC70" s="572"/>
      <c r="AD70" s="573"/>
      <c r="AE70" s="574"/>
      <c r="AF70" s="177" t="s">
        <v>199</v>
      </c>
      <c r="AG70" s="438" t="s">
        <v>266</v>
      </c>
    </row>
    <row r="71" spans="1:33" s="533" customFormat="1" ht="15.75" customHeight="1" x14ac:dyDescent="0.25">
      <c r="A71" s="208" t="s">
        <v>72</v>
      </c>
      <c r="B71" s="35" t="s">
        <v>18</v>
      </c>
      <c r="C71" s="410" t="s">
        <v>70</v>
      </c>
      <c r="D71" s="265"/>
      <c r="E71" s="5"/>
      <c r="F71" s="411"/>
      <c r="G71" s="412"/>
      <c r="H71" s="265"/>
      <c r="I71" s="5"/>
      <c r="J71" s="311"/>
      <c r="K71" s="312"/>
      <c r="L71" s="265"/>
      <c r="M71" s="5"/>
      <c r="N71" s="311"/>
      <c r="O71" s="312"/>
      <c r="P71" s="265"/>
      <c r="Q71" s="5"/>
      <c r="R71" s="311"/>
      <c r="S71" s="312"/>
      <c r="T71" s="265"/>
      <c r="U71" s="5"/>
      <c r="V71" s="311"/>
      <c r="W71" s="312"/>
      <c r="X71" s="265"/>
      <c r="Y71" s="5"/>
      <c r="Z71" s="311"/>
      <c r="AA71" s="312"/>
      <c r="AB71" s="571"/>
      <c r="AC71" s="572"/>
      <c r="AD71" s="573"/>
      <c r="AE71" s="574"/>
      <c r="AF71" s="177" t="s">
        <v>199</v>
      </c>
      <c r="AG71" s="438" t="s">
        <v>277</v>
      </c>
    </row>
    <row r="72" spans="1:33" s="533" customFormat="1" ht="15.75" customHeight="1" x14ac:dyDescent="0.25">
      <c r="A72" s="208" t="s">
        <v>76</v>
      </c>
      <c r="B72" s="35" t="s">
        <v>18</v>
      </c>
      <c r="C72" s="511" t="s">
        <v>73</v>
      </c>
      <c r="D72" s="265"/>
      <c r="E72" s="5"/>
      <c r="F72" s="411"/>
      <c r="G72" s="412"/>
      <c r="H72" s="265"/>
      <c r="I72" s="5"/>
      <c r="J72" s="311"/>
      <c r="K72" s="312"/>
      <c r="L72" s="265"/>
      <c r="M72" s="5"/>
      <c r="N72" s="311"/>
      <c r="O72" s="312"/>
      <c r="P72" s="265"/>
      <c r="Q72" s="5"/>
      <c r="R72" s="311"/>
      <c r="S72" s="312"/>
      <c r="T72" s="265"/>
      <c r="U72" s="5"/>
      <c r="V72" s="311"/>
      <c r="W72" s="312"/>
      <c r="X72" s="265"/>
      <c r="Y72" s="5"/>
      <c r="Z72" s="311"/>
      <c r="AA72" s="312"/>
      <c r="AB72" s="571"/>
      <c r="AC72" s="572"/>
      <c r="AD72" s="573"/>
      <c r="AE72" s="574"/>
      <c r="AF72" s="177" t="s">
        <v>199</v>
      </c>
      <c r="AG72" s="438" t="s">
        <v>227</v>
      </c>
    </row>
    <row r="73" spans="1:33" s="533" customFormat="1" ht="15.75" customHeight="1" x14ac:dyDescent="0.25">
      <c r="A73" s="208" t="s">
        <v>77</v>
      </c>
      <c r="B73" s="35" t="s">
        <v>18</v>
      </c>
      <c r="C73" s="511" t="s">
        <v>74</v>
      </c>
      <c r="D73" s="265"/>
      <c r="E73" s="5"/>
      <c r="F73" s="411"/>
      <c r="G73" s="412"/>
      <c r="H73" s="265"/>
      <c r="I73" s="5"/>
      <c r="J73" s="311"/>
      <c r="K73" s="312"/>
      <c r="L73" s="265"/>
      <c r="M73" s="5"/>
      <c r="N73" s="311"/>
      <c r="O73" s="312"/>
      <c r="P73" s="265"/>
      <c r="Q73" s="5"/>
      <c r="R73" s="311"/>
      <c r="S73" s="312"/>
      <c r="T73" s="265"/>
      <c r="U73" s="5"/>
      <c r="V73" s="311"/>
      <c r="W73" s="312"/>
      <c r="X73" s="265"/>
      <c r="Y73" s="5"/>
      <c r="Z73" s="311"/>
      <c r="AA73" s="312"/>
      <c r="AB73" s="571"/>
      <c r="AC73" s="572"/>
      <c r="AD73" s="573"/>
      <c r="AE73" s="574"/>
      <c r="AF73" s="177" t="s">
        <v>199</v>
      </c>
      <c r="AG73" s="438" t="s">
        <v>228</v>
      </c>
    </row>
    <row r="74" spans="1:33" s="533" customFormat="1" ht="15.75" customHeight="1" x14ac:dyDescent="0.25">
      <c r="A74" s="208" t="s">
        <v>78</v>
      </c>
      <c r="B74" s="35" t="s">
        <v>18</v>
      </c>
      <c r="C74" s="512" t="s">
        <v>75</v>
      </c>
      <c r="D74" s="265"/>
      <c r="E74" s="5"/>
      <c r="F74" s="411"/>
      <c r="G74" s="412"/>
      <c r="H74" s="265"/>
      <c r="I74" s="5"/>
      <c r="J74" s="311"/>
      <c r="K74" s="312"/>
      <c r="L74" s="265"/>
      <c r="M74" s="5"/>
      <c r="N74" s="311"/>
      <c r="O74" s="312"/>
      <c r="P74" s="265"/>
      <c r="Q74" s="5"/>
      <c r="R74" s="311"/>
      <c r="S74" s="312"/>
      <c r="T74" s="265"/>
      <c r="U74" s="5"/>
      <c r="V74" s="311"/>
      <c r="W74" s="312"/>
      <c r="X74" s="265"/>
      <c r="Y74" s="5"/>
      <c r="Z74" s="311"/>
      <c r="AA74" s="312"/>
      <c r="AB74" s="571"/>
      <c r="AC74" s="572"/>
      <c r="AD74" s="573"/>
      <c r="AE74" s="574"/>
      <c r="AF74" s="177" t="s">
        <v>199</v>
      </c>
      <c r="AG74" s="438" t="s">
        <v>229</v>
      </c>
    </row>
    <row r="75" spans="1:33" s="533" customFormat="1" ht="15.75" customHeight="1" x14ac:dyDescent="0.25">
      <c r="A75" s="534" t="s">
        <v>81</v>
      </c>
      <c r="B75" s="35" t="s">
        <v>18</v>
      </c>
      <c r="C75" s="511" t="s">
        <v>79</v>
      </c>
      <c r="D75" s="265"/>
      <c r="E75" s="5"/>
      <c r="F75" s="411"/>
      <c r="G75" s="412"/>
      <c r="H75" s="265"/>
      <c r="I75" s="5"/>
      <c r="J75" s="311"/>
      <c r="K75" s="312"/>
      <c r="L75" s="265"/>
      <c r="M75" s="5"/>
      <c r="N75" s="311"/>
      <c r="O75" s="312"/>
      <c r="P75" s="265"/>
      <c r="Q75" s="5"/>
      <c r="R75" s="311"/>
      <c r="S75" s="312"/>
      <c r="T75" s="265"/>
      <c r="U75" s="5"/>
      <c r="V75" s="311"/>
      <c r="W75" s="312"/>
      <c r="X75" s="265"/>
      <c r="Y75" s="5"/>
      <c r="Z75" s="311"/>
      <c r="AA75" s="312"/>
      <c r="AB75" s="571"/>
      <c r="AC75" s="572"/>
      <c r="AD75" s="573"/>
      <c r="AE75" s="574"/>
      <c r="AF75" s="177" t="s">
        <v>198</v>
      </c>
      <c r="AG75" s="438" t="s">
        <v>226</v>
      </c>
    </row>
    <row r="76" spans="1:33" s="533" customFormat="1" ht="15.75" customHeight="1" x14ac:dyDescent="0.25">
      <c r="A76" s="534" t="s">
        <v>82</v>
      </c>
      <c r="B76" s="35" t="s">
        <v>18</v>
      </c>
      <c r="C76" s="512" t="s">
        <v>80</v>
      </c>
      <c r="D76" s="265"/>
      <c r="E76" s="5"/>
      <c r="F76" s="411"/>
      <c r="G76" s="412"/>
      <c r="H76" s="265"/>
      <c r="I76" s="5"/>
      <c r="J76" s="311"/>
      <c r="K76" s="312"/>
      <c r="L76" s="265"/>
      <c r="M76" s="5"/>
      <c r="N76" s="311"/>
      <c r="O76" s="312"/>
      <c r="P76" s="265"/>
      <c r="Q76" s="5"/>
      <c r="R76" s="311"/>
      <c r="S76" s="312"/>
      <c r="T76" s="265"/>
      <c r="U76" s="5"/>
      <c r="V76" s="311"/>
      <c r="W76" s="312"/>
      <c r="X76" s="265"/>
      <c r="Y76" s="5"/>
      <c r="Z76" s="311"/>
      <c r="AA76" s="312"/>
      <c r="AB76" s="571"/>
      <c r="AC76" s="572"/>
      <c r="AD76" s="573"/>
      <c r="AE76" s="574"/>
      <c r="AF76" s="177" t="s">
        <v>198</v>
      </c>
      <c r="AG76" s="438" t="s">
        <v>226</v>
      </c>
    </row>
    <row r="77" spans="1:33" s="533" customFormat="1" ht="15.75" customHeight="1" x14ac:dyDescent="0.25">
      <c r="A77" s="207" t="s">
        <v>253</v>
      </c>
      <c r="B77" s="35" t="s">
        <v>18</v>
      </c>
      <c r="C77" s="158" t="s">
        <v>200</v>
      </c>
      <c r="D77" s="265"/>
      <c r="E77" s="5"/>
      <c r="F77" s="411"/>
      <c r="G77" s="412"/>
      <c r="H77" s="265"/>
      <c r="I77" s="5"/>
      <c r="J77" s="311"/>
      <c r="K77" s="312"/>
      <c r="L77" s="265"/>
      <c r="M77" s="5"/>
      <c r="N77" s="311"/>
      <c r="O77" s="312"/>
      <c r="P77" s="265"/>
      <c r="Q77" s="5"/>
      <c r="R77" s="311"/>
      <c r="S77" s="312"/>
      <c r="T77" s="265"/>
      <c r="U77" s="5"/>
      <c r="V77" s="311"/>
      <c r="W77" s="312"/>
      <c r="X77" s="265"/>
      <c r="Y77" s="5"/>
      <c r="Z77" s="311"/>
      <c r="AA77" s="312"/>
      <c r="AB77" s="571"/>
      <c r="AC77" s="572"/>
      <c r="AD77" s="573"/>
      <c r="AE77" s="574"/>
      <c r="AF77" s="422" t="s">
        <v>252</v>
      </c>
      <c r="AG77" s="438" t="s">
        <v>267</v>
      </c>
    </row>
    <row r="78" spans="1:33" s="533" customFormat="1" ht="15.75" customHeight="1" x14ac:dyDescent="0.25">
      <c r="A78" s="207" t="s">
        <v>246</v>
      </c>
      <c r="B78" s="35" t="s">
        <v>18</v>
      </c>
      <c r="C78" s="158" t="s">
        <v>203</v>
      </c>
      <c r="D78" s="265"/>
      <c r="E78" s="5"/>
      <c r="F78" s="411"/>
      <c r="G78" s="412"/>
      <c r="H78" s="265"/>
      <c r="I78" s="5"/>
      <c r="J78" s="311"/>
      <c r="K78" s="312"/>
      <c r="L78" s="265"/>
      <c r="M78" s="5"/>
      <c r="N78" s="311"/>
      <c r="O78" s="312"/>
      <c r="P78" s="265"/>
      <c r="Q78" s="5"/>
      <c r="R78" s="311"/>
      <c r="S78" s="312"/>
      <c r="T78" s="265"/>
      <c r="U78" s="5"/>
      <c r="V78" s="311"/>
      <c r="W78" s="312"/>
      <c r="X78" s="265"/>
      <c r="Y78" s="5"/>
      <c r="Z78" s="311"/>
      <c r="AA78" s="312"/>
      <c r="AB78" s="571"/>
      <c r="AC78" s="572"/>
      <c r="AD78" s="573"/>
      <c r="AE78" s="574"/>
      <c r="AF78" s="177" t="s">
        <v>199</v>
      </c>
      <c r="AG78" s="438" t="s">
        <v>229</v>
      </c>
    </row>
    <row r="79" spans="1:33" s="533" customFormat="1" ht="15.75" customHeight="1" x14ac:dyDescent="0.25">
      <c r="A79" s="207" t="s">
        <v>247</v>
      </c>
      <c r="B79" s="35" t="s">
        <v>18</v>
      </c>
      <c r="C79" s="158" t="s">
        <v>204</v>
      </c>
      <c r="D79" s="265"/>
      <c r="E79" s="5"/>
      <c r="F79" s="411"/>
      <c r="G79" s="412"/>
      <c r="H79" s="265"/>
      <c r="I79" s="5"/>
      <c r="J79" s="311"/>
      <c r="K79" s="312"/>
      <c r="L79" s="265"/>
      <c r="M79" s="5"/>
      <c r="N79" s="311"/>
      <c r="O79" s="312"/>
      <c r="P79" s="265"/>
      <c r="Q79" s="5"/>
      <c r="R79" s="311"/>
      <c r="S79" s="312"/>
      <c r="T79" s="265"/>
      <c r="U79" s="5"/>
      <c r="V79" s="311"/>
      <c r="W79" s="312"/>
      <c r="X79" s="265"/>
      <c r="Y79" s="5"/>
      <c r="Z79" s="311"/>
      <c r="AA79" s="312"/>
      <c r="AB79" s="571"/>
      <c r="AC79" s="572"/>
      <c r="AD79" s="573"/>
      <c r="AE79" s="574"/>
      <c r="AF79" s="177" t="s">
        <v>199</v>
      </c>
      <c r="AG79" s="177" t="s">
        <v>221</v>
      </c>
    </row>
    <row r="80" spans="1:33" s="21" customFormat="1" ht="15.75" customHeight="1" x14ac:dyDescent="0.3">
      <c r="A80" s="207"/>
      <c r="B80" s="39"/>
      <c r="C80" s="158"/>
      <c r="D80" s="265"/>
      <c r="E80" s="5"/>
      <c r="F80" s="411"/>
      <c r="G80" s="412"/>
      <c r="H80" s="265"/>
      <c r="I80" s="5"/>
      <c r="J80" s="311"/>
      <c r="K80" s="312"/>
      <c r="L80" s="265"/>
      <c r="M80" s="5"/>
      <c r="N80" s="311"/>
      <c r="O80" s="312"/>
      <c r="P80" s="265"/>
      <c r="Q80" s="5"/>
      <c r="R80" s="311"/>
      <c r="S80" s="312"/>
      <c r="T80" s="265"/>
      <c r="U80" s="5"/>
      <c r="V80" s="311"/>
      <c r="W80" s="312"/>
      <c r="X80" s="265"/>
      <c r="Y80" s="5"/>
      <c r="Z80" s="311"/>
      <c r="AA80" s="312"/>
      <c r="AB80" s="594"/>
      <c r="AC80" s="595"/>
      <c r="AD80" s="592"/>
      <c r="AE80" s="593"/>
      <c r="AF80" s="199"/>
      <c r="AG80" s="200"/>
    </row>
    <row r="81" spans="1:33" s="21" customFormat="1" ht="15.75" customHeight="1" x14ac:dyDescent="0.3">
      <c r="A81" s="207"/>
      <c r="B81" s="39"/>
      <c r="C81" s="158"/>
      <c r="D81" s="265"/>
      <c r="E81" s="5"/>
      <c r="F81" s="411"/>
      <c r="G81" s="412"/>
      <c r="H81" s="265"/>
      <c r="I81" s="5"/>
      <c r="J81" s="311"/>
      <c r="K81" s="312"/>
      <c r="L81" s="265"/>
      <c r="M81" s="5"/>
      <c r="N81" s="311"/>
      <c r="O81" s="312"/>
      <c r="P81" s="265"/>
      <c r="Q81" s="5"/>
      <c r="R81" s="311"/>
      <c r="S81" s="312"/>
      <c r="T81" s="265"/>
      <c r="U81" s="5"/>
      <c r="V81" s="311"/>
      <c r="W81" s="312"/>
      <c r="X81" s="265"/>
      <c r="Y81" s="5"/>
      <c r="Z81" s="311"/>
      <c r="AA81" s="312"/>
      <c r="AB81" s="594"/>
      <c r="AC81" s="595"/>
      <c r="AD81" s="592"/>
      <c r="AE81" s="593"/>
      <c r="AF81" s="199"/>
      <c r="AG81" s="200"/>
    </row>
    <row r="82" spans="1:33" s="21" customFormat="1" ht="15.75" customHeight="1" x14ac:dyDescent="0.3">
      <c r="A82" s="207"/>
      <c r="B82" s="48"/>
      <c r="C82" s="158"/>
      <c r="D82" s="265"/>
      <c r="E82" s="5"/>
      <c r="F82" s="411"/>
      <c r="G82" s="412"/>
      <c r="H82" s="265"/>
      <c r="I82" s="5"/>
      <c r="J82" s="311"/>
      <c r="K82" s="312"/>
      <c r="L82" s="265"/>
      <c r="M82" s="5"/>
      <c r="N82" s="311"/>
      <c r="O82" s="312"/>
      <c r="P82" s="265"/>
      <c r="Q82" s="5"/>
      <c r="R82" s="311"/>
      <c r="S82" s="312"/>
      <c r="T82" s="265"/>
      <c r="U82" s="5"/>
      <c r="V82" s="311"/>
      <c r="W82" s="312"/>
      <c r="X82" s="265"/>
      <c r="Y82" s="5"/>
      <c r="Z82" s="311"/>
      <c r="AA82" s="312"/>
      <c r="AB82" s="594"/>
      <c r="AC82" s="595"/>
      <c r="AD82" s="592"/>
      <c r="AE82" s="593"/>
      <c r="AF82" s="199"/>
      <c r="AG82" s="200"/>
    </row>
    <row r="83" spans="1:33" s="21" customFormat="1" ht="15.75" customHeight="1" x14ac:dyDescent="0.3">
      <c r="A83" s="207"/>
      <c r="B83" s="39"/>
      <c r="C83" s="158"/>
      <c r="D83" s="265"/>
      <c r="E83" s="5"/>
      <c r="F83" s="411"/>
      <c r="G83" s="412"/>
      <c r="H83" s="265"/>
      <c r="I83" s="5"/>
      <c r="J83" s="311"/>
      <c r="K83" s="312"/>
      <c r="L83" s="265"/>
      <c r="M83" s="5"/>
      <c r="N83" s="311"/>
      <c r="O83" s="312"/>
      <c r="P83" s="265"/>
      <c r="Q83" s="5"/>
      <c r="R83" s="311"/>
      <c r="S83" s="312"/>
      <c r="T83" s="265"/>
      <c r="U83" s="5"/>
      <c r="V83" s="311"/>
      <c r="W83" s="312"/>
      <c r="X83" s="265"/>
      <c r="Y83" s="5"/>
      <c r="Z83" s="311"/>
      <c r="AA83" s="312"/>
      <c r="AB83" s="594"/>
      <c r="AC83" s="595"/>
      <c r="AD83" s="592"/>
      <c r="AE83" s="593"/>
      <c r="AF83" s="199"/>
      <c r="AG83" s="200"/>
    </row>
    <row r="84" spans="1:33" s="21" customFormat="1" ht="15.75" customHeight="1" x14ac:dyDescent="0.3">
      <c r="A84" s="207"/>
      <c r="B84" s="39"/>
      <c r="C84" s="158"/>
      <c r="D84" s="265"/>
      <c r="E84" s="5"/>
      <c r="F84" s="411"/>
      <c r="G84" s="412"/>
      <c r="H84" s="265"/>
      <c r="I84" s="5"/>
      <c r="J84" s="311"/>
      <c r="K84" s="312"/>
      <c r="L84" s="265"/>
      <c r="M84" s="5"/>
      <c r="N84" s="311"/>
      <c r="O84" s="312"/>
      <c r="P84" s="265"/>
      <c r="Q84" s="5"/>
      <c r="R84" s="311"/>
      <c r="S84" s="312"/>
      <c r="T84" s="265"/>
      <c r="U84" s="5"/>
      <c r="V84" s="311"/>
      <c r="W84" s="312"/>
      <c r="X84" s="265"/>
      <c r="Y84" s="5"/>
      <c r="Z84" s="311"/>
      <c r="AA84" s="312"/>
      <c r="AB84" s="594"/>
      <c r="AC84" s="595"/>
      <c r="AD84" s="592"/>
      <c r="AE84" s="593"/>
      <c r="AF84" s="199"/>
      <c r="AG84" s="200"/>
    </row>
    <row r="85" spans="1:33" s="21" customFormat="1" ht="15.75" customHeight="1" x14ac:dyDescent="0.3">
      <c r="A85" s="207"/>
      <c r="B85" s="70"/>
      <c r="C85" s="158"/>
      <c r="D85" s="265"/>
      <c r="E85" s="5"/>
      <c r="F85" s="411"/>
      <c r="G85" s="412"/>
      <c r="H85" s="265"/>
      <c r="I85" s="5"/>
      <c r="J85" s="311"/>
      <c r="K85" s="312"/>
      <c r="L85" s="265"/>
      <c r="M85" s="5"/>
      <c r="N85" s="311"/>
      <c r="O85" s="312"/>
      <c r="P85" s="265"/>
      <c r="Q85" s="5"/>
      <c r="R85" s="311"/>
      <c r="S85" s="312"/>
      <c r="T85" s="265"/>
      <c r="U85" s="5"/>
      <c r="V85" s="311"/>
      <c r="W85" s="312"/>
      <c r="X85" s="265"/>
      <c r="Y85" s="5"/>
      <c r="Z85" s="311"/>
      <c r="AA85" s="312"/>
      <c r="AB85" s="594"/>
      <c r="AC85" s="595"/>
      <c r="AD85" s="592"/>
      <c r="AE85" s="593"/>
      <c r="AF85" s="199"/>
      <c r="AG85" s="200"/>
    </row>
    <row r="86" spans="1:33" s="21" customFormat="1" ht="15.75" customHeight="1" x14ac:dyDescent="0.3">
      <c r="A86" s="207"/>
      <c r="B86" s="70"/>
      <c r="C86" s="158"/>
      <c r="D86" s="265"/>
      <c r="E86" s="5"/>
      <c r="F86" s="411"/>
      <c r="G86" s="412"/>
      <c r="H86" s="265"/>
      <c r="I86" s="5"/>
      <c r="J86" s="311"/>
      <c r="K86" s="312"/>
      <c r="L86" s="265"/>
      <c r="M86" s="5"/>
      <c r="N86" s="311"/>
      <c r="O86" s="312"/>
      <c r="P86" s="265"/>
      <c r="Q86" s="5"/>
      <c r="R86" s="311"/>
      <c r="S86" s="312"/>
      <c r="T86" s="265"/>
      <c r="U86" s="5"/>
      <c r="V86" s="311"/>
      <c r="W86" s="312"/>
      <c r="X86" s="265"/>
      <c r="Y86" s="5"/>
      <c r="Z86" s="311"/>
      <c r="AA86" s="312"/>
      <c r="AB86" s="596"/>
      <c r="AC86" s="597"/>
      <c r="AD86" s="592"/>
      <c r="AE86" s="593"/>
      <c r="AF86" s="199"/>
      <c r="AG86" s="200"/>
    </row>
    <row r="87" spans="1:33" s="21" customFormat="1" ht="15.75" customHeight="1" x14ac:dyDescent="0.3">
      <c r="A87" s="207"/>
      <c r="B87" s="70"/>
      <c r="C87" s="158"/>
      <c r="D87" s="265"/>
      <c r="E87" s="5"/>
      <c r="F87" s="411"/>
      <c r="G87" s="412"/>
      <c r="H87" s="265"/>
      <c r="I87" s="5"/>
      <c r="J87" s="311"/>
      <c r="K87" s="312"/>
      <c r="L87" s="265"/>
      <c r="M87" s="5"/>
      <c r="N87" s="311"/>
      <c r="O87" s="312"/>
      <c r="P87" s="265"/>
      <c r="Q87" s="5"/>
      <c r="R87" s="311"/>
      <c r="S87" s="312"/>
      <c r="T87" s="265"/>
      <c r="U87" s="5"/>
      <c r="V87" s="311"/>
      <c r="W87" s="312"/>
      <c r="X87" s="265"/>
      <c r="Y87" s="5"/>
      <c r="Z87" s="311"/>
      <c r="AA87" s="312"/>
      <c r="AB87" s="596"/>
      <c r="AC87" s="597"/>
      <c r="AD87" s="592"/>
      <c r="AE87" s="593"/>
      <c r="AF87" s="199"/>
      <c r="AG87" s="200"/>
    </row>
    <row r="88" spans="1:33" s="21" customFormat="1" ht="15.75" customHeight="1" x14ac:dyDescent="0.3">
      <c r="A88" s="207"/>
      <c r="B88" s="70"/>
      <c r="C88" s="158"/>
      <c r="D88" s="265"/>
      <c r="E88" s="5"/>
      <c r="F88" s="411"/>
      <c r="G88" s="412"/>
      <c r="H88" s="265"/>
      <c r="I88" s="5"/>
      <c r="J88" s="311"/>
      <c r="K88" s="312"/>
      <c r="L88" s="265"/>
      <c r="M88" s="5"/>
      <c r="N88" s="311"/>
      <c r="O88" s="312"/>
      <c r="P88" s="265"/>
      <c r="Q88" s="5"/>
      <c r="R88" s="311"/>
      <c r="S88" s="312"/>
      <c r="T88" s="265"/>
      <c r="U88" s="5"/>
      <c r="V88" s="311"/>
      <c r="W88" s="312"/>
      <c r="X88" s="265"/>
      <c r="Y88" s="5"/>
      <c r="Z88" s="311"/>
      <c r="AA88" s="312"/>
      <c r="AB88" s="596"/>
      <c r="AC88" s="597"/>
      <c r="AD88" s="592"/>
      <c r="AE88" s="593"/>
      <c r="AF88" s="199"/>
      <c r="AG88" s="200"/>
    </row>
    <row r="89" spans="1:33" s="21" customFormat="1" ht="15.75" customHeight="1" x14ac:dyDescent="0.3">
      <c r="A89" s="207"/>
      <c r="B89" s="70"/>
      <c r="C89" s="158"/>
      <c r="D89" s="265"/>
      <c r="E89" s="5"/>
      <c r="F89" s="411"/>
      <c r="G89" s="412"/>
      <c r="H89" s="265"/>
      <c r="I89" s="5"/>
      <c r="J89" s="311"/>
      <c r="K89" s="312"/>
      <c r="L89" s="265"/>
      <c r="M89" s="5"/>
      <c r="N89" s="311"/>
      <c r="O89" s="312"/>
      <c r="P89" s="265"/>
      <c r="Q89" s="5"/>
      <c r="R89" s="311"/>
      <c r="S89" s="312"/>
      <c r="T89" s="265"/>
      <c r="U89" s="5"/>
      <c r="V89" s="311"/>
      <c r="W89" s="312"/>
      <c r="X89" s="265"/>
      <c r="Y89" s="5"/>
      <c r="Z89" s="311"/>
      <c r="AA89" s="312"/>
      <c r="AB89" s="596"/>
      <c r="AC89" s="597"/>
      <c r="AD89" s="592"/>
      <c r="AE89" s="593"/>
      <c r="AF89" s="199"/>
      <c r="AG89" s="200"/>
    </row>
    <row r="90" spans="1:33" s="21" customFormat="1" ht="15.95" customHeight="1" thickBot="1" x14ac:dyDescent="0.3">
      <c r="A90" s="600"/>
      <c r="B90" s="601"/>
      <c r="C90" s="601"/>
      <c r="D90" s="601"/>
      <c r="E90" s="601"/>
      <c r="F90" s="601"/>
      <c r="G90" s="601"/>
      <c r="H90" s="601"/>
      <c r="I90" s="601"/>
      <c r="J90" s="601"/>
      <c r="K90" s="601"/>
      <c r="L90" s="601"/>
      <c r="M90" s="601"/>
      <c r="N90" s="601"/>
      <c r="O90" s="601"/>
      <c r="P90" s="601"/>
      <c r="Q90" s="601"/>
      <c r="R90" s="601"/>
      <c r="S90" s="601"/>
      <c r="T90" s="601"/>
      <c r="U90" s="601"/>
      <c r="V90" s="601"/>
      <c r="W90" s="601"/>
      <c r="X90" s="601"/>
      <c r="Y90" s="601"/>
      <c r="Z90" s="601"/>
      <c r="AA90" s="601"/>
      <c r="AB90" s="136"/>
      <c r="AC90" s="136"/>
      <c r="AD90" s="136"/>
      <c r="AE90" s="137"/>
    </row>
    <row r="91" spans="1:33" s="21" customFormat="1" ht="9.9499999999999993" customHeight="1" thickTop="1" thickBot="1" x14ac:dyDescent="0.3">
      <c r="A91" s="209"/>
      <c r="B91" s="76"/>
      <c r="C91" s="49"/>
      <c r="D91" s="75"/>
      <c r="E91" s="75"/>
      <c r="F91" s="75"/>
      <c r="G91" s="75"/>
      <c r="H91" s="75"/>
      <c r="I91" s="42"/>
      <c r="J91" s="57"/>
      <c r="K91" s="57"/>
      <c r="L91" s="75"/>
      <c r="M91" s="75"/>
      <c r="N91" s="75"/>
      <c r="O91" s="75"/>
      <c r="P91" s="75"/>
      <c r="Q91" s="42"/>
      <c r="R91" s="57"/>
      <c r="S91" s="57"/>
      <c r="T91" s="75"/>
      <c r="U91" s="75"/>
      <c r="V91" s="75"/>
      <c r="W91" s="75"/>
      <c r="X91" s="75"/>
      <c r="Y91" s="75"/>
      <c r="Z91" s="75"/>
      <c r="AA91" s="75"/>
      <c r="AB91" s="43"/>
      <c r="AC91" s="43"/>
      <c r="AD91" s="43"/>
      <c r="AE91" s="44"/>
    </row>
    <row r="92" spans="1:33" s="21" customFormat="1" ht="15.75" customHeight="1" thickTop="1" thickBot="1" x14ac:dyDescent="0.3">
      <c r="A92" s="602"/>
      <c r="B92" s="603"/>
      <c r="C92" s="603"/>
      <c r="D92" s="603"/>
      <c r="E92" s="603"/>
      <c r="F92" s="603"/>
      <c r="G92" s="603"/>
      <c r="H92" s="603"/>
      <c r="I92" s="603"/>
      <c r="J92" s="603"/>
      <c r="K92" s="603"/>
      <c r="L92" s="603"/>
      <c r="M92" s="603"/>
      <c r="N92" s="603"/>
      <c r="O92" s="603"/>
      <c r="P92" s="603"/>
      <c r="Q92" s="603"/>
      <c r="R92" s="603"/>
      <c r="S92" s="603"/>
      <c r="T92" s="603"/>
      <c r="U92" s="603"/>
      <c r="V92" s="603"/>
      <c r="W92" s="603"/>
      <c r="X92" s="603"/>
      <c r="Y92" s="603"/>
      <c r="Z92" s="603"/>
      <c r="AA92" s="603"/>
      <c r="AB92" s="55"/>
      <c r="AC92" s="55"/>
      <c r="AD92" s="55"/>
      <c r="AE92" s="56"/>
    </row>
    <row r="93" spans="1:33" s="21" customFormat="1" ht="15.75" customHeight="1" thickTop="1" x14ac:dyDescent="0.25">
      <c r="A93" s="598" t="s">
        <v>21</v>
      </c>
      <c r="B93" s="599"/>
      <c r="C93" s="599"/>
      <c r="D93" s="599"/>
      <c r="E93" s="599"/>
      <c r="F93" s="599"/>
      <c r="G93" s="599"/>
      <c r="H93" s="599"/>
      <c r="I93" s="599"/>
      <c r="J93" s="599"/>
      <c r="K93" s="599"/>
      <c r="L93" s="599"/>
      <c r="M93" s="599"/>
      <c r="N93" s="599"/>
      <c r="O93" s="599"/>
      <c r="P93" s="599"/>
      <c r="Q93" s="599"/>
      <c r="R93" s="599"/>
      <c r="S93" s="599"/>
      <c r="T93" s="599"/>
      <c r="U93" s="599"/>
      <c r="V93" s="599"/>
      <c r="W93" s="599"/>
      <c r="X93" s="599"/>
      <c r="Y93" s="599"/>
      <c r="Z93" s="599"/>
      <c r="AA93" s="599"/>
      <c r="AB93" s="58"/>
      <c r="AC93" s="58"/>
      <c r="AD93" s="58"/>
      <c r="AE93" s="59"/>
    </row>
    <row r="94" spans="1:33" s="21" customFormat="1" ht="15.75" customHeight="1" x14ac:dyDescent="0.3">
      <c r="A94" s="23"/>
      <c r="B94" s="12"/>
      <c r="C94" s="276" t="s">
        <v>22</v>
      </c>
      <c r="D94" s="414"/>
      <c r="E94" s="25"/>
      <c r="F94" s="6"/>
      <c r="G94" s="26">
        <f>IF(COUNTIF(G10:G59,"A")=0,"",COUNTIF(G10:G59,"A"))</f>
        <v>1</v>
      </c>
      <c r="H94" s="25"/>
      <c r="I94" s="25"/>
      <c r="J94" s="6"/>
      <c r="K94" s="26">
        <f>IF(COUNTIF(K10:K59,"A")=0,"",COUNTIF(K10:K59,"A"))</f>
        <v>1</v>
      </c>
      <c r="L94" s="25"/>
      <c r="M94" s="25"/>
      <c r="N94" s="6"/>
      <c r="O94" s="26">
        <f>IF(COUNTIF(O10:O59,"A")=0,"",COUNTIF(O10:O59,"A"))</f>
        <v>1</v>
      </c>
      <c r="P94" s="25"/>
      <c r="Q94" s="25"/>
      <c r="R94" s="6"/>
      <c r="S94" s="26">
        <f>IF(COUNTIF(S10:S59,"A")=0,"",COUNTIF(S10:S59,"A"))</f>
        <v>1</v>
      </c>
      <c r="T94" s="25"/>
      <c r="U94" s="25"/>
      <c r="V94" s="6"/>
      <c r="W94" s="26">
        <f>IF(COUNTIF(W10:W59,"A")=0,"",COUNTIF(W10:W59,"A"))</f>
        <v>1</v>
      </c>
      <c r="X94" s="25"/>
      <c r="Y94" s="25"/>
      <c r="Z94" s="6"/>
      <c r="AA94" s="26">
        <f>IF(COUNTIF(AA10:AA59,"A")=0,"",COUNTIF(AA10:AA59,"A"))</f>
        <v>1</v>
      </c>
      <c r="AB94" s="25"/>
      <c r="AC94" s="25"/>
      <c r="AD94" s="6"/>
      <c r="AE94" s="60">
        <f t="shared" ref="AE94:AE106" si="14">IF(SUM(G94:AA94)=0,"",SUM(G94:AA94))</f>
        <v>6</v>
      </c>
    </row>
    <row r="95" spans="1:33" s="21" customFormat="1" ht="15.75" customHeight="1" x14ac:dyDescent="0.3">
      <c r="A95" s="23"/>
      <c r="B95" s="12"/>
      <c r="C95" s="276" t="s">
        <v>23</v>
      </c>
      <c r="D95" s="414"/>
      <c r="E95" s="25"/>
      <c r="F95" s="6"/>
      <c r="G95" s="26" t="str">
        <f>IF(COUNTIF(G10:G59,"B")=0,"",COUNTIF(G10:G59,"B"))</f>
        <v/>
      </c>
      <c r="H95" s="25"/>
      <c r="I95" s="25"/>
      <c r="J95" s="6"/>
      <c r="K95" s="26" t="str">
        <f>IF(COUNTIF(K10:K59,"B")=0,"",COUNTIF(K10:K59,"B"))</f>
        <v/>
      </c>
      <c r="L95" s="25"/>
      <c r="M95" s="25"/>
      <c r="N95" s="6"/>
      <c r="O95" s="26" t="str">
        <f>IF(COUNTIF(O10:O59,"B")=0,"",COUNTIF(O10:O59,"B"))</f>
        <v/>
      </c>
      <c r="P95" s="25"/>
      <c r="Q95" s="25"/>
      <c r="R95" s="6"/>
      <c r="S95" s="26" t="str">
        <f>IF(COUNTIF(S10:S59,"B")=0,"",COUNTIF(S10:S59,"B"))</f>
        <v/>
      </c>
      <c r="T95" s="25"/>
      <c r="U95" s="25"/>
      <c r="V95" s="6"/>
      <c r="W95" s="26" t="str">
        <f>IF(COUNTIF(W10:W59,"B")=0,"",COUNTIF(W10:W59,"B"))</f>
        <v/>
      </c>
      <c r="X95" s="25"/>
      <c r="Y95" s="25"/>
      <c r="Z95" s="6"/>
      <c r="AA95" s="26" t="str">
        <f>IF(COUNTIF(AA10:AA59,"B")=0,"",COUNTIF(AA10:AA59,"B"))</f>
        <v/>
      </c>
      <c r="AB95" s="25"/>
      <c r="AC95" s="25"/>
      <c r="AD95" s="6"/>
      <c r="AE95" s="60" t="str">
        <f t="shared" si="14"/>
        <v/>
      </c>
    </row>
    <row r="96" spans="1:33" s="21" customFormat="1" ht="15.75" customHeight="1" x14ac:dyDescent="0.3">
      <c r="A96" s="23"/>
      <c r="B96" s="12"/>
      <c r="C96" s="276" t="s">
        <v>48</v>
      </c>
      <c r="D96" s="414"/>
      <c r="E96" s="25"/>
      <c r="F96" s="6"/>
      <c r="G96" s="26">
        <f>IF(COUNTIF(G10:G59,"ÉÉ")=0,"",COUNTIF(G10:G59,"ÉÉ"))</f>
        <v>2</v>
      </c>
      <c r="H96" s="25"/>
      <c r="I96" s="25"/>
      <c r="J96" s="6"/>
      <c r="K96" s="26">
        <f>IF(COUNTIF(K10:K59,"ÉÉ")=0,"",COUNTIF(K10:K59,"ÉÉ"))</f>
        <v>3</v>
      </c>
      <c r="L96" s="25"/>
      <c r="M96" s="25"/>
      <c r="N96" s="6"/>
      <c r="O96" s="26">
        <f>IF(COUNTIF(O10:O59,"ÉÉ")=0,"",COUNTIF(O10:O59,"ÉÉ"))</f>
        <v>3</v>
      </c>
      <c r="P96" s="25"/>
      <c r="Q96" s="25"/>
      <c r="R96" s="6"/>
      <c r="S96" s="26">
        <f>IF(COUNTIF(S10:S59,"ÉÉ")=0,"",COUNTIF(S10:S59,"ÉÉ"))</f>
        <v>2</v>
      </c>
      <c r="T96" s="25"/>
      <c r="U96" s="25"/>
      <c r="V96" s="6"/>
      <c r="W96" s="26">
        <f>IF(COUNTIF(W10:W59,"ÉÉ")=0,"",COUNTIF(W10:W59,"ÉÉ"))</f>
        <v>1</v>
      </c>
      <c r="X96" s="25"/>
      <c r="Y96" s="25"/>
      <c r="Z96" s="6"/>
      <c r="AA96" s="26">
        <f>IF(COUNTIF(AA10:AA59,"ÉÉ")=0,"",COUNTIF(AA10:AA59,"ÉÉ"))</f>
        <v>1</v>
      </c>
      <c r="AB96" s="25"/>
      <c r="AC96" s="25"/>
      <c r="AD96" s="6"/>
      <c r="AE96" s="60">
        <f t="shared" si="14"/>
        <v>12</v>
      </c>
    </row>
    <row r="97" spans="1:31" s="21" customFormat="1" ht="15.75" customHeight="1" x14ac:dyDescent="0.25">
      <c r="A97" s="23"/>
      <c r="B97" s="27"/>
      <c r="C97" s="276" t="s">
        <v>49</v>
      </c>
      <c r="D97" s="415"/>
      <c r="E97" s="61"/>
      <c r="F97" s="62"/>
      <c r="G97" s="26" t="str">
        <f>IF(COUNTIF(G10:G59,"ÉÉ(Z)")=0,"",COUNTIF(G10:G59,"ÉÉ(Z)"))</f>
        <v/>
      </c>
      <c r="H97" s="61"/>
      <c r="I97" s="61"/>
      <c r="J97" s="62"/>
      <c r="K97" s="26" t="str">
        <f>IF(COUNTIF(K10:K59,"ÉÉ(Z)")=0,"",COUNTIF(K10:K59,"ÉÉ(Z)"))</f>
        <v/>
      </c>
      <c r="L97" s="61"/>
      <c r="M97" s="61"/>
      <c r="N97" s="62"/>
      <c r="O97" s="26" t="str">
        <f>IF(COUNTIF(O10:O59,"ÉÉ(Z)")=0,"",COUNTIF(O10:O59,"ÉÉ(Z)"))</f>
        <v/>
      </c>
      <c r="P97" s="61"/>
      <c r="Q97" s="61"/>
      <c r="R97" s="62"/>
      <c r="S97" s="26" t="str">
        <f>IF(COUNTIF(S10:S59,"ÉÉ(Z)")=0,"",COUNTIF(S10:S59,"ÉÉ(Z)"))</f>
        <v/>
      </c>
      <c r="T97" s="61"/>
      <c r="U97" s="61"/>
      <c r="V97" s="62"/>
      <c r="W97" s="26" t="str">
        <f>IF(COUNTIF(W10:W59,"ÉÉ(Z)")=0,"",COUNTIF(W10:W59,"ÉÉ(Z)"))</f>
        <v/>
      </c>
      <c r="X97" s="61"/>
      <c r="Y97" s="61"/>
      <c r="Z97" s="62"/>
      <c r="AA97" s="26" t="str">
        <f>IF(COUNTIF(AA10:AA59,"ÉÉ(Z)")=0,"",COUNTIF(AA10:AA59,"ÉÉ(Z)"))</f>
        <v/>
      </c>
      <c r="AB97" s="61"/>
      <c r="AC97" s="61"/>
      <c r="AD97" s="62"/>
      <c r="AE97" s="60" t="str">
        <f t="shared" si="14"/>
        <v/>
      </c>
    </row>
    <row r="98" spans="1:31" s="21" customFormat="1" ht="15.75" customHeight="1" x14ac:dyDescent="0.3">
      <c r="A98" s="23"/>
      <c r="B98" s="12"/>
      <c r="C98" s="276" t="s">
        <v>50</v>
      </c>
      <c r="D98" s="414"/>
      <c r="E98" s="25"/>
      <c r="F98" s="6"/>
      <c r="G98" s="26">
        <f>IF(COUNTIF(G10:G59,"GYJ")=0,"",COUNTIF(G10:G59,"GYJ"))</f>
        <v>3</v>
      </c>
      <c r="H98" s="25"/>
      <c r="I98" s="25"/>
      <c r="J98" s="6"/>
      <c r="K98" s="26">
        <f>IF(COUNTIF(K10:K59,"GYJ")=0,"",COUNTIF(K10:K59,"GYJ"))</f>
        <v>1</v>
      </c>
      <c r="L98" s="25"/>
      <c r="M98" s="25"/>
      <c r="N98" s="6"/>
      <c r="O98" s="26">
        <f>IF(COUNTIF(O10:O59,"GYJ")=0,"",COUNTIF(O10:O59,"GYJ"))</f>
        <v>2</v>
      </c>
      <c r="P98" s="25"/>
      <c r="Q98" s="25"/>
      <c r="R98" s="6"/>
      <c r="S98" s="26">
        <f>IF(COUNTIF(S10:S59,"GYJ")=0,"",COUNTIF(S10:S59,"GYJ"))</f>
        <v>1</v>
      </c>
      <c r="T98" s="25"/>
      <c r="U98" s="25"/>
      <c r="V98" s="6"/>
      <c r="W98" s="26" t="str">
        <f>IF(COUNTIF(W10:W59,"GYJ")=0,"",COUNTIF(W10:W59,"GYJ"))</f>
        <v/>
      </c>
      <c r="X98" s="25"/>
      <c r="Y98" s="25"/>
      <c r="Z98" s="6"/>
      <c r="AA98" s="26">
        <f>IF(COUNTIF(AA10:AA59,"GYJ")=0,"",COUNTIF(AA10:AA59,"GYJ"))</f>
        <v>2</v>
      </c>
      <c r="AB98" s="25"/>
      <c r="AC98" s="25"/>
      <c r="AD98" s="6"/>
      <c r="AE98" s="60">
        <f t="shared" si="14"/>
        <v>9</v>
      </c>
    </row>
    <row r="99" spans="1:31" s="21" customFormat="1" ht="15.75" customHeight="1" x14ac:dyDescent="0.3">
      <c r="A99" s="23"/>
      <c r="B99" s="12"/>
      <c r="C99" s="276" t="s">
        <v>51</v>
      </c>
      <c r="D99" s="414"/>
      <c r="E99" s="25"/>
      <c r="F99" s="6"/>
      <c r="G99" s="26" t="str">
        <f>IF(COUNTIF(G10:G59,"GYJ(Z)")=0,"",COUNTIF(G10:G59,"GYJ(Z)"))</f>
        <v/>
      </c>
      <c r="H99" s="25"/>
      <c r="I99" s="25"/>
      <c r="J99" s="6"/>
      <c r="K99" s="26" t="str">
        <f>IF(COUNTIF(K10:K59,"GYJ(Z)")=0,"",COUNTIF(K10:K59,"GYJ(Z)"))</f>
        <v/>
      </c>
      <c r="L99" s="25"/>
      <c r="M99" s="25"/>
      <c r="N99" s="6"/>
      <c r="O99" s="26" t="str">
        <f>IF(COUNTIF(O10:O59,"GYJ(Z)")=0,"",COUNTIF(O10:O59,"GYJ(Z)"))</f>
        <v/>
      </c>
      <c r="P99" s="25"/>
      <c r="Q99" s="25"/>
      <c r="R99" s="6"/>
      <c r="S99" s="26" t="str">
        <f>IF(COUNTIF(S10:S59,"GYJ(Z)")=0,"",COUNTIF(S10:S59,"GYJ(Z)"))</f>
        <v/>
      </c>
      <c r="T99" s="25"/>
      <c r="U99" s="25"/>
      <c r="V99" s="6"/>
      <c r="W99" s="26" t="str">
        <f>IF(COUNTIF(W10:W59,"GYJ(Z)")=0,"",COUNTIF(W10:W59,"GYJ(Z)"))</f>
        <v/>
      </c>
      <c r="X99" s="25"/>
      <c r="Y99" s="25"/>
      <c r="Z99" s="6"/>
      <c r="AA99" s="26" t="str">
        <f>IF(COUNTIF(AA10:AA59,"GYJ(Z)")=0,"",COUNTIF(AA10:AA59,"GYJ(Z)"))</f>
        <v/>
      </c>
      <c r="AB99" s="25"/>
      <c r="AC99" s="25"/>
      <c r="AD99" s="6"/>
      <c r="AE99" s="60" t="str">
        <f t="shared" si="14"/>
        <v/>
      </c>
    </row>
    <row r="100" spans="1:31" s="21" customFormat="1" ht="15.75" customHeight="1" x14ac:dyDescent="0.3">
      <c r="A100" s="23"/>
      <c r="B100" s="12"/>
      <c r="C100" s="276" t="s">
        <v>32</v>
      </c>
      <c r="D100" s="414"/>
      <c r="E100" s="25"/>
      <c r="F100" s="6"/>
      <c r="G100" s="26">
        <f>IF(COUNTIF(G10:G59,"K")=0,"",COUNTIF(G10:G59,"K"))</f>
        <v>3</v>
      </c>
      <c r="H100" s="25"/>
      <c r="I100" s="25"/>
      <c r="J100" s="6"/>
      <c r="K100" s="26">
        <f>IF(COUNTIF(K10:K59,"K")=0,"",COUNTIF(K10:K59,"K"))</f>
        <v>3</v>
      </c>
      <c r="L100" s="25"/>
      <c r="M100" s="25"/>
      <c r="N100" s="6"/>
      <c r="O100" s="26">
        <f>IF(COUNTIF(O10:O59,"K")=0,"",COUNTIF(O10:O59,"K"))</f>
        <v>3</v>
      </c>
      <c r="P100" s="25"/>
      <c r="Q100" s="25"/>
      <c r="R100" s="6"/>
      <c r="S100" s="26" t="str">
        <f>IF(COUNTIF(S10:S59,"K")=0,"",COUNTIF(S10:S59,"K"))</f>
        <v/>
      </c>
      <c r="T100" s="25"/>
      <c r="U100" s="25"/>
      <c r="V100" s="6"/>
      <c r="W100" s="26" t="str">
        <f>IF(COUNTIF(W10:W59,"K")=0,"",COUNTIF(W10:W59,"K"))</f>
        <v/>
      </c>
      <c r="X100" s="25"/>
      <c r="Y100" s="25"/>
      <c r="Z100" s="6"/>
      <c r="AA100" s="26" t="str">
        <f>IF(COUNTIF(AA10:AA59,"K")=0,"",COUNTIF(AA10:AA59,"K"))</f>
        <v/>
      </c>
      <c r="AB100" s="25"/>
      <c r="AC100" s="25"/>
      <c r="AD100" s="6"/>
      <c r="AE100" s="60">
        <f t="shared" si="14"/>
        <v>9</v>
      </c>
    </row>
    <row r="101" spans="1:31" s="21" customFormat="1" ht="15.75" customHeight="1" x14ac:dyDescent="0.3">
      <c r="A101" s="23"/>
      <c r="B101" s="12"/>
      <c r="C101" s="276" t="s">
        <v>33</v>
      </c>
      <c r="D101" s="414"/>
      <c r="E101" s="25"/>
      <c r="F101" s="6"/>
      <c r="G101" s="26" t="str">
        <f>IF(COUNTIF(G10:G59,"K(Z)")=0,"",COUNTIF(G10:G59,"K(Z)"))</f>
        <v/>
      </c>
      <c r="H101" s="25"/>
      <c r="I101" s="25"/>
      <c r="J101" s="6"/>
      <c r="K101" s="26" t="str">
        <f>IF(COUNTIF(K10:K59,"K(Z)")=0,"",COUNTIF(K10:K59,"K(Z)"))</f>
        <v/>
      </c>
      <c r="L101" s="25"/>
      <c r="M101" s="25"/>
      <c r="N101" s="6"/>
      <c r="O101" s="26" t="str">
        <f>IF(COUNTIF(O10:O59,"K(Z)")=0,"",COUNTIF(O10:O59,"K(Z)"))</f>
        <v/>
      </c>
      <c r="P101" s="25"/>
      <c r="Q101" s="25"/>
      <c r="R101" s="6"/>
      <c r="S101" s="26" t="str">
        <f>IF(COUNTIF(S10:S59,"K(Z)")=0,"",COUNTIF(S10:S59,"K(Z)"))</f>
        <v/>
      </c>
      <c r="T101" s="25"/>
      <c r="U101" s="25"/>
      <c r="V101" s="6"/>
      <c r="W101" s="26" t="str">
        <f>IF(COUNTIF(W10:W59,"K(Z)")=0,"",COUNTIF(W10:W59,"K(Z)"))</f>
        <v/>
      </c>
      <c r="X101" s="25"/>
      <c r="Y101" s="25"/>
      <c r="Z101" s="6"/>
      <c r="AA101" s="26" t="str">
        <f>IF(COUNTIF(AA10:AA59,"K(Z)")=0,"",COUNTIF(AA10:AA59,"K(Z)"))</f>
        <v/>
      </c>
      <c r="AB101" s="25"/>
      <c r="AC101" s="25"/>
      <c r="AD101" s="6"/>
      <c r="AE101" s="60" t="str">
        <f t="shared" si="14"/>
        <v/>
      </c>
    </row>
    <row r="102" spans="1:31" s="21" customFormat="1" ht="15.75" customHeight="1" x14ac:dyDescent="0.3">
      <c r="A102" s="23"/>
      <c r="B102" s="12"/>
      <c r="C102" s="276" t="s">
        <v>24</v>
      </c>
      <c r="D102" s="414"/>
      <c r="E102" s="25"/>
      <c r="F102" s="6"/>
      <c r="G102" s="26" t="str">
        <f>IF(COUNTIF(G10:G59,"AV")=0,"",COUNTIF(G10:G59,"AV"))</f>
        <v/>
      </c>
      <c r="H102" s="25"/>
      <c r="I102" s="25"/>
      <c r="J102" s="6"/>
      <c r="K102" s="26" t="str">
        <f>IF(COUNTIF(K10:K59,"AV")=0,"",COUNTIF(K10:K59,"AV"))</f>
        <v/>
      </c>
      <c r="L102" s="25"/>
      <c r="M102" s="25"/>
      <c r="N102" s="6"/>
      <c r="O102" s="26" t="str">
        <f>IF(COUNTIF(O10:O59,"AV")=0,"",COUNTIF(O10:O59,"AV"))</f>
        <v/>
      </c>
      <c r="P102" s="25"/>
      <c r="Q102" s="25"/>
      <c r="R102" s="6"/>
      <c r="S102" s="26" t="str">
        <f>IF(COUNTIF(S10:S59,"AV")=0,"",COUNTIF(S10:S59,"AV"))</f>
        <v/>
      </c>
      <c r="T102" s="25"/>
      <c r="U102" s="25"/>
      <c r="V102" s="6"/>
      <c r="W102" s="26" t="str">
        <f>IF(COUNTIF(W10:W59,"AV")=0,"",COUNTIF(W10:W59,"AV"))</f>
        <v/>
      </c>
      <c r="X102" s="25"/>
      <c r="Y102" s="25"/>
      <c r="Z102" s="6"/>
      <c r="AA102" s="26" t="str">
        <f>IF(COUNTIF(AA10:AA59,"AV")=0,"",COUNTIF(AA10:AA59,"AV"))</f>
        <v/>
      </c>
      <c r="AB102" s="25"/>
      <c r="AC102" s="25"/>
      <c r="AD102" s="6"/>
      <c r="AE102" s="60" t="str">
        <f t="shared" si="14"/>
        <v/>
      </c>
    </row>
    <row r="103" spans="1:31" s="21" customFormat="1" ht="15.75" customHeight="1" x14ac:dyDescent="0.3">
      <c r="A103" s="23"/>
      <c r="B103" s="12"/>
      <c r="C103" s="276" t="s">
        <v>52</v>
      </c>
      <c r="D103" s="414"/>
      <c r="E103" s="25"/>
      <c r="F103" s="6"/>
      <c r="G103" s="26" t="str">
        <f>IF(COUNTIF(G10:G59,"KV")=0,"",COUNTIF(G10:G59,"KV"))</f>
        <v/>
      </c>
      <c r="H103" s="25"/>
      <c r="I103" s="25"/>
      <c r="J103" s="6"/>
      <c r="K103" s="26" t="str">
        <f>IF(COUNTIF(K10:K59,"KV")=0,"",COUNTIF(K10:K59,"KV"))</f>
        <v/>
      </c>
      <c r="L103" s="25"/>
      <c r="M103" s="25"/>
      <c r="N103" s="6"/>
      <c r="O103" s="26" t="str">
        <f>IF(COUNTIF(O10:O59,"KV")=0,"",COUNTIF(O10:O59,"KV"))</f>
        <v/>
      </c>
      <c r="P103" s="25"/>
      <c r="Q103" s="25"/>
      <c r="R103" s="6"/>
      <c r="S103" s="26" t="str">
        <f>IF(COUNTIF(S10:S59,"KV")=0,"",COUNTIF(S10:S59,"KV"))</f>
        <v/>
      </c>
      <c r="T103" s="25"/>
      <c r="U103" s="25"/>
      <c r="V103" s="6"/>
      <c r="W103" s="26" t="str">
        <f>IF(COUNTIF(W10:W59,"KV")=0,"",COUNTIF(W10:W59,"KV"))</f>
        <v/>
      </c>
      <c r="X103" s="25"/>
      <c r="Y103" s="25"/>
      <c r="Z103" s="6"/>
      <c r="AA103" s="26" t="str">
        <f>IF(COUNTIF(AA10:AA59,"KV")=0,"",COUNTIF(AA10:AA59,"KV"))</f>
        <v/>
      </c>
      <c r="AB103" s="25"/>
      <c r="AC103" s="25"/>
      <c r="AD103" s="6"/>
      <c r="AE103" s="60" t="str">
        <f t="shared" si="14"/>
        <v/>
      </c>
    </row>
    <row r="104" spans="1:31" s="21" customFormat="1" ht="15.75" customHeight="1" x14ac:dyDescent="0.3">
      <c r="A104" s="163"/>
      <c r="B104" s="15"/>
      <c r="C104" s="130" t="s">
        <v>53</v>
      </c>
      <c r="D104" s="416"/>
      <c r="E104" s="25"/>
      <c r="F104" s="6"/>
      <c r="G104" s="26" t="str">
        <f>IF(COUNTIF(G10:G59,"SZG")=0,"",COUNTIF(G10:G59,"SZG"))</f>
        <v/>
      </c>
      <c r="H104" s="25"/>
      <c r="I104" s="25"/>
      <c r="J104" s="6"/>
      <c r="K104" s="26" t="str">
        <f>IF(COUNTIF(K10:K59,"SZG")=0,"",COUNTIF(K10:K59,"SZG"))</f>
        <v/>
      </c>
      <c r="L104" s="25"/>
      <c r="M104" s="25"/>
      <c r="N104" s="6"/>
      <c r="O104" s="26" t="str">
        <f>IF(COUNTIF(O10:O59,"SZG")=0,"",COUNTIF(O10:O59,"SZG"))</f>
        <v/>
      </c>
      <c r="P104" s="25"/>
      <c r="Q104" s="25"/>
      <c r="R104" s="6"/>
      <c r="S104" s="26" t="str">
        <f>IF(COUNTIF(S10:S59,"SZG")=0,"",COUNTIF(S10:S59,"SZG"))</f>
        <v/>
      </c>
      <c r="T104" s="25"/>
      <c r="U104" s="25"/>
      <c r="V104" s="6"/>
      <c r="W104" s="26" t="str">
        <f>IF(COUNTIF(W10:W59,"SZG")=0,"",COUNTIF(W10:W59,"SZG"))</f>
        <v/>
      </c>
      <c r="X104" s="25"/>
      <c r="Y104" s="25"/>
      <c r="Z104" s="6"/>
      <c r="AA104" s="26" t="str">
        <f>IF(COUNTIF(AA10:AA59,"SZG")=0,"",COUNTIF(AA10:AA59,"SZG"))</f>
        <v/>
      </c>
      <c r="AB104" s="25"/>
      <c r="AC104" s="25"/>
      <c r="AD104" s="6"/>
      <c r="AE104" s="60" t="str">
        <f t="shared" si="14"/>
        <v/>
      </c>
    </row>
    <row r="105" spans="1:31" s="21" customFormat="1" ht="15.75" customHeight="1" x14ac:dyDescent="0.3">
      <c r="A105" s="163"/>
      <c r="B105" s="15"/>
      <c r="C105" s="130" t="s">
        <v>54</v>
      </c>
      <c r="D105" s="416"/>
      <c r="E105" s="25"/>
      <c r="F105" s="6"/>
      <c r="G105" s="26" t="str">
        <f>IF(COUNTIF(G10:G59,"ZV")=0,"",COUNTIF(G10:G59,"ZV"))</f>
        <v/>
      </c>
      <c r="H105" s="25"/>
      <c r="I105" s="25"/>
      <c r="J105" s="6"/>
      <c r="K105" s="26" t="str">
        <f>IF(COUNTIF(K10:K59,"ZV")=0,"",COUNTIF(K10:K59,"ZV"))</f>
        <v/>
      </c>
      <c r="L105" s="25"/>
      <c r="M105" s="25"/>
      <c r="N105" s="6"/>
      <c r="O105" s="26" t="str">
        <f>IF(COUNTIF(O10:O59,"ZV")=0,"",COUNTIF(O10:O59,"ZV"))</f>
        <v/>
      </c>
      <c r="P105" s="25"/>
      <c r="Q105" s="25"/>
      <c r="R105" s="6"/>
      <c r="S105" s="26" t="str">
        <f>IF(COUNTIF(S10:S59,"ZV")=0,"",COUNTIF(S10:S59,"ZV"))</f>
        <v/>
      </c>
      <c r="T105" s="25"/>
      <c r="U105" s="25"/>
      <c r="V105" s="6"/>
      <c r="W105" s="26" t="str">
        <f>IF(COUNTIF(W10:W59,"ZV")=0,"",COUNTIF(W10:W59,"ZV"))</f>
        <v/>
      </c>
      <c r="X105" s="25"/>
      <c r="Y105" s="25"/>
      <c r="Z105" s="6"/>
      <c r="AA105" s="26" t="str">
        <f>IF(COUNTIF(AA10:AA59,"ZV")=0,"",COUNTIF(AA10:AA59,"ZV"))</f>
        <v/>
      </c>
      <c r="AB105" s="25"/>
      <c r="AC105" s="25"/>
      <c r="AD105" s="6"/>
      <c r="AE105" s="60" t="str">
        <f t="shared" si="14"/>
        <v/>
      </c>
    </row>
    <row r="106" spans="1:31" s="21" customFormat="1" ht="15.75" customHeight="1" thickBot="1" x14ac:dyDescent="0.35">
      <c r="A106" s="164"/>
      <c r="B106" s="22"/>
      <c r="C106" s="413" t="s">
        <v>25</v>
      </c>
      <c r="D106" s="417"/>
      <c r="E106" s="29"/>
      <c r="F106" s="30"/>
      <c r="G106" s="31">
        <f>IF(SUM(G94:G105)=0,"",SUM(G94:G105))</f>
        <v>9</v>
      </c>
      <c r="H106" s="29"/>
      <c r="I106" s="29"/>
      <c r="J106" s="30"/>
      <c r="K106" s="31">
        <f>IF(SUM(K94:K105)=0,"",SUM(K94:K105))</f>
        <v>8</v>
      </c>
      <c r="L106" s="29"/>
      <c r="M106" s="29"/>
      <c r="N106" s="30"/>
      <c r="O106" s="31">
        <f>IF(SUM(O94:O105)=0,"",SUM(O94:O105))</f>
        <v>9</v>
      </c>
      <c r="P106" s="29"/>
      <c r="Q106" s="29"/>
      <c r="R106" s="30"/>
      <c r="S106" s="31">
        <f>IF(SUM(S94:S105)=0,"",SUM(S94:S105))</f>
        <v>4</v>
      </c>
      <c r="T106" s="29"/>
      <c r="U106" s="29"/>
      <c r="V106" s="30"/>
      <c r="W106" s="31">
        <f>IF(SUM(W94:W105)=0,"",SUM(W94:W105))</f>
        <v>2</v>
      </c>
      <c r="X106" s="29"/>
      <c r="Y106" s="29"/>
      <c r="Z106" s="30"/>
      <c r="AA106" s="31">
        <f>IF(SUM(AA94:AA105)=0,"",SUM(AA94:AA105))</f>
        <v>4</v>
      </c>
      <c r="AB106" s="29"/>
      <c r="AC106" s="29"/>
      <c r="AD106" s="30"/>
      <c r="AE106" s="63">
        <f t="shared" si="14"/>
        <v>36</v>
      </c>
    </row>
    <row r="107" spans="1:31" s="21" customFormat="1" ht="15.75" customHeight="1" thickTop="1" x14ac:dyDescent="0.25">
      <c r="A107" s="165"/>
      <c r="B107" s="32"/>
      <c r="C107" s="32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</row>
    <row r="108" spans="1:31" s="21" customFormat="1" ht="15.75" customHeight="1" x14ac:dyDescent="0.25">
      <c r="A108" s="419" t="s">
        <v>250</v>
      </c>
      <c r="B108" s="32"/>
      <c r="C108" s="32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</row>
    <row r="109" spans="1:31" s="21" customFormat="1" ht="15.75" customHeight="1" x14ac:dyDescent="0.25">
      <c r="A109" s="420" t="s">
        <v>251</v>
      </c>
      <c r="B109" s="32"/>
      <c r="C109" s="32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</row>
    <row r="110" spans="1:31" s="21" customFormat="1" ht="15.75" customHeight="1" x14ac:dyDescent="0.25">
      <c r="A110" s="165"/>
      <c r="B110" s="32"/>
      <c r="C110" s="32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</row>
    <row r="111" spans="1:31" s="21" customFormat="1" ht="15.75" customHeight="1" x14ac:dyDescent="0.25">
      <c r="A111" s="165"/>
      <c r="B111" s="32"/>
      <c r="C111" s="32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</row>
    <row r="112" spans="1:31" s="21" customFormat="1" ht="15.75" customHeight="1" x14ac:dyDescent="0.25">
      <c r="A112" s="165"/>
      <c r="B112" s="32"/>
      <c r="C112" s="32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</row>
    <row r="113" spans="1:31" s="21" customFormat="1" ht="15.75" customHeight="1" x14ac:dyDescent="0.25">
      <c r="A113" s="165"/>
      <c r="B113" s="32"/>
      <c r="C113" s="32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</row>
    <row r="114" spans="1:31" s="21" customFormat="1" ht="15.75" customHeight="1" x14ac:dyDescent="0.25">
      <c r="A114" s="165"/>
      <c r="B114" s="32"/>
      <c r="C114" s="32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</row>
    <row r="115" spans="1:31" s="21" customFormat="1" ht="15.75" customHeight="1" x14ac:dyDescent="0.25">
      <c r="A115" s="165"/>
      <c r="B115" s="32"/>
      <c r="C115" s="32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</row>
    <row r="116" spans="1:31" s="21" customFormat="1" ht="15.75" customHeight="1" x14ac:dyDescent="0.25">
      <c r="A116" s="165"/>
      <c r="B116" s="32"/>
      <c r="C116" s="32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</row>
    <row r="117" spans="1:31" s="21" customFormat="1" ht="15.75" customHeight="1" x14ac:dyDescent="0.25">
      <c r="A117" s="165"/>
      <c r="B117" s="32"/>
      <c r="C117" s="32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</row>
    <row r="118" spans="1:31" s="21" customFormat="1" ht="15.75" customHeight="1" x14ac:dyDescent="0.25">
      <c r="A118" s="165"/>
      <c r="B118" s="32"/>
      <c r="C118" s="32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</row>
    <row r="119" spans="1:31" s="21" customFormat="1" ht="15.75" customHeight="1" x14ac:dyDescent="0.25">
      <c r="A119" s="165"/>
      <c r="B119" s="32"/>
      <c r="C119" s="32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</row>
    <row r="120" spans="1:31" s="21" customFormat="1" ht="15.75" customHeight="1" x14ac:dyDescent="0.25">
      <c r="A120" s="165"/>
      <c r="B120" s="32"/>
      <c r="C120" s="32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</row>
    <row r="121" spans="1:31" s="21" customFormat="1" ht="15.75" customHeight="1" x14ac:dyDescent="0.25">
      <c r="A121" s="165"/>
      <c r="B121" s="32"/>
      <c r="C121" s="32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</row>
    <row r="122" spans="1:31" s="21" customFormat="1" ht="15.75" customHeight="1" x14ac:dyDescent="0.25">
      <c r="A122" s="165"/>
      <c r="B122" s="32"/>
      <c r="C122" s="32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</row>
    <row r="123" spans="1:31" s="21" customFormat="1" ht="15.75" customHeight="1" x14ac:dyDescent="0.25">
      <c r="A123" s="165"/>
      <c r="B123" s="32"/>
      <c r="C123" s="32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</row>
    <row r="124" spans="1:31" s="21" customFormat="1" ht="15.75" customHeight="1" x14ac:dyDescent="0.25">
      <c r="A124" s="165"/>
      <c r="B124" s="32"/>
      <c r="C124" s="32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</row>
    <row r="125" spans="1:31" s="21" customFormat="1" ht="15.75" customHeight="1" x14ac:dyDescent="0.25">
      <c r="A125" s="165"/>
      <c r="B125" s="32"/>
      <c r="C125" s="32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</row>
    <row r="126" spans="1:31" s="21" customFormat="1" ht="15.75" customHeight="1" x14ac:dyDescent="0.25">
      <c r="A126" s="165"/>
      <c r="B126" s="32"/>
      <c r="C126" s="32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</row>
    <row r="127" spans="1:31" s="21" customFormat="1" ht="15.75" customHeight="1" x14ac:dyDescent="0.25">
      <c r="A127" s="165"/>
      <c r="B127" s="32"/>
      <c r="C127" s="32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</row>
    <row r="128" spans="1:31" s="21" customFormat="1" ht="15.75" customHeight="1" x14ac:dyDescent="0.25">
      <c r="A128" s="165"/>
      <c r="B128" s="32"/>
      <c r="C128" s="32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</row>
    <row r="129" spans="1:31" s="21" customFormat="1" ht="15.75" customHeight="1" x14ac:dyDescent="0.25">
      <c r="A129" s="165"/>
      <c r="B129" s="32"/>
      <c r="C129" s="32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</row>
    <row r="130" spans="1:31" s="21" customFormat="1" ht="15.75" customHeight="1" x14ac:dyDescent="0.25">
      <c r="A130" s="165"/>
      <c r="B130" s="32"/>
      <c r="C130" s="32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</row>
    <row r="131" spans="1:31" s="21" customFormat="1" ht="15.75" customHeight="1" x14ac:dyDescent="0.25">
      <c r="A131" s="165"/>
      <c r="B131" s="32"/>
      <c r="C131" s="32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</row>
    <row r="132" spans="1:31" s="21" customFormat="1" ht="15.75" customHeight="1" x14ac:dyDescent="0.25">
      <c r="A132" s="165"/>
      <c r="B132" s="32"/>
      <c r="C132" s="32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</row>
    <row r="133" spans="1:31" s="21" customFormat="1" ht="15.75" customHeight="1" x14ac:dyDescent="0.25">
      <c r="A133" s="165"/>
      <c r="B133" s="32"/>
      <c r="C133" s="32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</row>
    <row r="134" spans="1:31" s="21" customFormat="1" ht="15.75" customHeight="1" x14ac:dyDescent="0.25">
      <c r="A134" s="165"/>
      <c r="B134" s="32"/>
      <c r="C134" s="32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</row>
    <row r="135" spans="1:31" s="21" customFormat="1" ht="15.75" customHeight="1" x14ac:dyDescent="0.25">
      <c r="A135" s="165"/>
      <c r="B135" s="32"/>
      <c r="C135" s="32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</row>
    <row r="136" spans="1:31" s="21" customFormat="1" ht="15.75" customHeight="1" x14ac:dyDescent="0.25">
      <c r="A136" s="165"/>
      <c r="B136" s="32"/>
      <c r="C136" s="32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</row>
    <row r="137" spans="1:31" s="21" customFormat="1" ht="15.75" customHeight="1" x14ac:dyDescent="0.25">
      <c r="A137" s="165"/>
      <c r="B137" s="32"/>
      <c r="C137" s="32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</row>
    <row r="138" spans="1:31" s="21" customFormat="1" ht="15.75" customHeight="1" x14ac:dyDescent="0.25">
      <c r="A138" s="165"/>
      <c r="B138" s="32"/>
      <c r="C138" s="32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</row>
    <row r="139" spans="1:31" s="21" customFormat="1" ht="15.75" customHeight="1" x14ac:dyDescent="0.25">
      <c r="A139" s="165"/>
      <c r="B139" s="32"/>
      <c r="C139" s="32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</row>
    <row r="140" spans="1:31" s="21" customFormat="1" ht="15.75" customHeight="1" x14ac:dyDescent="0.25">
      <c r="A140" s="165"/>
      <c r="B140" s="32"/>
      <c r="C140" s="32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</row>
    <row r="141" spans="1:31" s="21" customFormat="1" ht="15.75" customHeight="1" x14ac:dyDescent="0.25">
      <c r="A141" s="165"/>
      <c r="B141" s="32"/>
      <c r="C141" s="32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</row>
    <row r="142" spans="1:31" s="21" customFormat="1" ht="15.75" customHeight="1" x14ac:dyDescent="0.25">
      <c r="A142" s="165"/>
      <c r="B142" s="32"/>
      <c r="C142" s="32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</row>
    <row r="143" spans="1:31" s="21" customFormat="1" ht="15.75" customHeight="1" x14ac:dyDescent="0.25">
      <c r="A143" s="165"/>
      <c r="B143" s="32"/>
      <c r="C143" s="32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</row>
    <row r="144" spans="1:31" s="21" customFormat="1" ht="15.75" customHeight="1" x14ac:dyDescent="0.25">
      <c r="A144" s="165"/>
      <c r="B144" s="32"/>
      <c r="C144" s="32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</row>
    <row r="145" spans="1:31" s="21" customFormat="1" ht="15.75" customHeight="1" x14ac:dyDescent="0.25">
      <c r="A145" s="165"/>
      <c r="B145" s="32"/>
      <c r="C145" s="32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</row>
    <row r="146" spans="1:31" s="21" customFormat="1" ht="15.75" customHeight="1" x14ac:dyDescent="0.25">
      <c r="A146" s="165"/>
      <c r="B146" s="32"/>
      <c r="C146" s="32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</row>
    <row r="147" spans="1:31" s="21" customFormat="1" ht="15.75" customHeight="1" x14ac:dyDescent="0.25">
      <c r="A147" s="165"/>
      <c r="B147" s="32"/>
      <c r="C147" s="32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</row>
    <row r="148" spans="1:31" s="21" customFormat="1" ht="15.75" customHeight="1" x14ac:dyDescent="0.25">
      <c r="A148" s="165"/>
      <c r="B148" s="32"/>
      <c r="C148" s="32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</row>
    <row r="149" spans="1:31" s="21" customFormat="1" ht="15.75" customHeight="1" x14ac:dyDescent="0.25">
      <c r="A149" s="165"/>
      <c r="B149" s="32"/>
      <c r="C149" s="32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</row>
    <row r="150" spans="1:31" s="21" customFormat="1" ht="15.75" customHeight="1" x14ac:dyDescent="0.25">
      <c r="A150" s="165"/>
      <c r="B150" s="32"/>
      <c r="C150" s="32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</row>
    <row r="151" spans="1:31" s="21" customFormat="1" ht="15.75" customHeight="1" x14ac:dyDescent="0.25">
      <c r="A151" s="165"/>
      <c r="B151" s="32"/>
      <c r="C151" s="32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</row>
    <row r="152" spans="1:31" s="21" customFormat="1" ht="15.75" customHeight="1" x14ac:dyDescent="0.25">
      <c r="A152" s="165"/>
      <c r="B152" s="32"/>
      <c r="C152" s="32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</row>
    <row r="153" spans="1:31" s="21" customFormat="1" ht="15.75" customHeight="1" x14ac:dyDescent="0.25">
      <c r="A153" s="165"/>
      <c r="B153" s="32"/>
      <c r="C153" s="32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</row>
    <row r="154" spans="1:31" s="21" customFormat="1" ht="15.75" customHeight="1" x14ac:dyDescent="0.25">
      <c r="A154" s="165"/>
      <c r="B154" s="32"/>
      <c r="C154" s="32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</row>
    <row r="155" spans="1:31" s="21" customFormat="1" ht="15.75" customHeight="1" x14ac:dyDescent="0.25">
      <c r="A155" s="165"/>
      <c r="B155" s="32"/>
      <c r="C155" s="32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</row>
    <row r="156" spans="1:31" s="21" customFormat="1" ht="15.75" customHeight="1" x14ac:dyDescent="0.25">
      <c r="A156" s="165"/>
      <c r="B156" s="32"/>
      <c r="C156" s="32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</row>
    <row r="157" spans="1:31" s="21" customFormat="1" ht="15.75" customHeight="1" x14ac:dyDescent="0.25">
      <c r="A157" s="165"/>
      <c r="B157" s="32"/>
      <c r="C157" s="32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</row>
    <row r="158" spans="1:31" s="21" customFormat="1" ht="15.75" customHeight="1" x14ac:dyDescent="0.25">
      <c r="A158" s="165"/>
      <c r="B158" s="32"/>
      <c r="C158" s="32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</row>
    <row r="159" spans="1:31" s="21" customFormat="1" ht="15.75" customHeight="1" x14ac:dyDescent="0.25">
      <c r="A159" s="165"/>
      <c r="B159" s="32"/>
      <c r="C159" s="32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</row>
    <row r="160" spans="1:31" s="21" customFormat="1" ht="15.75" customHeight="1" x14ac:dyDescent="0.25">
      <c r="A160" s="165"/>
      <c r="B160" s="32"/>
      <c r="C160" s="32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</row>
    <row r="161" spans="1:33" s="21" customFormat="1" ht="15.75" customHeight="1" x14ac:dyDescent="0.25">
      <c r="A161" s="165"/>
      <c r="B161" s="32"/>
      <c r="C161" s="32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</row>
    <row r="162" spans="1:33" s="21" customFormat="1" ht="15.75" customHeight="1" x14ac:dyDescent="0.25">
      <c r="A162" s="165"/>
      <c r="B162" s="32"/>
      <c r="C162" s="32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</row>
    <row r="163" spans="1:33" s="21" customFormat="1" ht="15.75" customHeight="1" x14ac:dyDescent="0.25">
      <c r="A163" s="165"/>
      <c r="B163" s="32"/>
      <c r="C163" s="32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</row>
    <row r="164" spans="1:33" s="21" customFormat="1" ht="15.75" customHeight="1" x14ac:dyDescent="0.25">
      <c r="A164" s="165"/>
      <c r="B164" s="32"/>
      <c r="C164" s="32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</row>
    <row r="165" spans="1:33" s="21" customFormat="1" ht="15.75" customHeight="1" x14ac:dyDescent="0.25">
      <c r="A165" s="165"/>
      <c r="B165" s="66"/>
      <c r="C165" s="66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</row>
    <row r="166" spans="1:33" s="21" customFormat="1" ht="15.75" customHeight="1" x14ac:dyDescent="0.25">
      <c r="A166" s="165"/>
      <c r="B166" s="66"/>
      <c r="C166" s="66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</row>
    <row r="167" spans="1:33" s="21" customFormat="1" ht="15.75" customHeight="1" x14ac:dyDescent="0.25">
      <c r="A167" s="165"/>
      <c r="B167" s="66"/>
      <c r="C167" s="66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</row>
    <row r="168" spans="1:33" s="21" customFormat="1" ht="15.75" customHeight="1" x14ac:dyDescent="0.25">
      <c r="A168" s="165"/>
      <c r="B168" s="66"/>
      <c r="C168" s="66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</row>
    <row r="169" spans="1:33" s="21" customFormat="1" ht="15.75" customHeight="1" x14ac:dyDescent="0.25">
      <c r="A169" s="165"/>
      <c r="B169" s="66"/>
      <c r="C169" s="66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</row>
    <row r="170" spans="1:33" s="21" customFormat="1" ht="15.75" customHeight="1" x14ac:dyDescent="0.25">
      <c r="A170" s="165"/>
      <c r="B170" s="66"/>
      <c r="C170" s="66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</row>
    <row r="171" spans="1:33" s="21" customFormat="1" ht="15.75" customHeight="1" x14ac:dyDescent="0.25">
      <c r="A171" s="165"/>
      <c r="B171" s="66"/>
      <c r="C171" s="66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</row>
    <row r="172" spans="1:33" s="21" customFormat="1" ht="15.75" customHeight="1" x14ac:dyDescent="0.25">
      <c r="A172" s="165"/>
      <c r="B172" s="66"/>
      <c r="C172" s="66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</row>
    <row r="173" spans="1:33" ht="15.75" customHeight="1" x14ac:dyDescent="0.25">
      <c r="A173" s="165"/>
      <c r="B173" s="66"/>
      <c r="C173" s="66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21"/>
      <c r="AG173" s="21"/>
    </row>
    <row r="174" spans="1:33" ht="15.75" customHeight="1" x14ac:dyDescent="0.25">
      <c r="A174" s="166"/>
      <c r="B174" s="67"/>
      <c r="C174" s="67"/>
      <c r="AF174" s="21"/>
      <c r="AG174" s="21"/>
    </row>
    <row r="175" spans="1:33" ht="15.75" customHeight="1" x14ac:dyDescent="0.25">
      <c r="A175" s="166"/>
      <c r="B175" s="67"/>
      <c r="C175" s="67"/>
      <c r="AF175" s="21"/>
      <c r="AG175" s="21"/>
    </row>
    <row r="176" spans="1:33" ht="15.75" customHeight="1" x14ac:dyDescent="0.25">
      <c r="A176" s="166"/>
      <c r="B176" s="67"/>
      <c r="C176" s="67"/>
      <c r="AF176" s="21"/>
      <c r="AG176" s="21"/>
    </row>
    <row r="177" spans="1:33" ht="15.75" customHeight="1" x14ac:dyDescent="0.25">
      <c r="A177" s="166"/>
      <c r="B177" s="67"/>
      <c r="C177" s="67"/>
      <c r="AF177" s="21"/>
      <c r="AG177" s="21"/>
    </row>
    <row r="178" spans="1:33" ht="15.75" customHeight="1" x14ac:dyDescent="0.25">
      <c r="A178" s="166"/>
      <c r="B178" s="67"/>
      <c r="C178" s="67"/>
      <c r="AF178" s="21"/>
      <c r="AG178" s="21"/>
    </row>
    <row r="179" spans="1:33" ht="15.75" customHeight="1" x14ac:dyDescent="0.25">
      <c r="A179" s="166"/>
      <c r="B179" s="67"/>
      <c r="C179" s="67"/>
      <c r="AF179" s="21"/>
      <c r="AG179" s="21"/>
    </row>
    <row r="180" spans="1:33" ht="15.75" customHeight="1" x14ac:dyDescent="0.25">
      <c r="A180" s="166"/>
      <c r="B180" s="67"/>
      <c r="C180" s="67"/>
      <c r="AF180" s="21"/>
      <c r="AG180" s="21"/>
    </row>
    <row r="181" spans="1:33" ht="15.75" customHeight="1" x14ac:dyDescent="0.25">
      <c r="A181" s="166"/>
      <c r="B181" s="67"/>
      <c r="C181" s="67"/>
      <c r="AF181" s="21"/>
      <c r="AG181" s="21"/>
    </row>
    <row r="182" spans="1:33" ht="15.75" customHeight="1" x14ac:dyDescent="0.25">
      <c r="A182" s="166"/>
      <c r="B182" s="67"/>
      <c r="C182" s="67"/>
      <c r="AF182" s="21"/>
      <c r="AG182" s="21"/>
    </row>
    <row r="183" spans="1:33" ht="15.75" customHeight="1" x14ac:dyDescent="0.25">
      <c r="A183" s="166"/>
      <c r="B183" s="67"/>
      <c r="C183" s="67"/>
      <c r="AF183" s="21"/>
      <c r="AG183" s="21"/>
    </row>
    <row r="184" spans="1:33" ht="15.75" customHeight="1" x14ac:dyDescent="0.25">
      <c r="A184" s="166"/>
      <c r="B184" s="67"/>
      <c r="C184" s="67"/>
      <c r="AF184" s="21"/>
      <c r="AG184" s="21"/>
    </row>
    <row r="185" spans="1:33" ht="15.75" customHeight="1" x14ac:dyDescent="0.25">
      <c r="A185" s="166"/>
      <c r="B185" s="67"/>
      <c r="C185" s="67"/>
      <c r="AF185" s="21"/>
      <c r="AG185" s="21"/>
    </row>
    <row r="186" spans="1:33" ht="15.75" customHeight="1" x14ac:dyDescent="0.25">
      <c r="A186" s="166"/>
      <c r="B186" s="67"/>
      <c r="C186" s="67"/>
      <c r="AF186" s="21"/>
      <c r="AG186" s="21"/>
    </row>
    <row r="187" spans="1:33" ht="15.75" customHeight="1" x14ac:dyDescent="0.25">
      <c r="A187" s="166"/>
      <c r="B187" s="67"/>
      <c r="C187" s="67"/>
      <c r="AF187" s="21"/>
      <c r="AG187" s="21"/>
    </row>
    <row r="188" spans="1:33" ht="15.75" customHeight="1" x14ac:dyDescent="0.25">
      <c r="A188" s="166"/>
      <c r="B188" s="67"/>
      <c r="C188" s="67"/>
      <c r="AF188" s="21"/>
      <c r="AG188" s="21"/>
    </row>
    <row r="189" spans="1:33" ht="15.75" customHeight="1" x14ac:dyDescent="0.25">
      <c r="A189" s="166"/>
      <c r="B189" s="67"/>
      <c r="C189" s="67"/>
      <c r="AF189" s="21"/>
      <c r="AG189" s="21"/>
    </row>
    <row r="190" spans="1:33" ht="15.75" customHeight="1" x14ac:dyDescent="0.25">
      <c r="A190" s="166"/>
      <c r="B190" s="67"/>
      <c r="C190" s="67"/>
      <c r="AF190" s="21"/>
      <c r="AG190" s="21"/>
    </row>
    <row r="191" spans="1:33" ht="15.75" customHeight="1" x14ac:dyDescent="0.25">
      <c r="A191" s="166"/>
      <c r="B191" s="67"/>
      <c r="C191" s="67"/>
      <c r="AF191" s="21"/>
      <c r="AG191" s="21"/>
    </row>
    <row r="192" spans="1:33" ht="15.75" customHeight="1" x14ac:dyDescent="0.25">
      <c r="A192" s="166"/>
      <c r="B192" s="67"/>
      <c r="C192" s="67"/>
      <c r="AF192" s="21"/>
      <c r="AG192" s="21"/>
    </row>
    <row r="193" spans="1:33" ht="15.75" customHeight="1" x14ac:dyDescent="0.25">
      <c r="A193" s="166"/>
      <c r="B193" s="67"/>
      <c r="C193" s="67"/>
      <c r="AF193" s="21"/>
      <c r="AG193" s="21"/>
    </row>
    <row r="194" spans="1:33" ht="15.75" customHeight="1" x14ac:dyDescent="0.25">
      <c r="A194" s="166"/>
      <c r="B194" s="67"/>
      <c r="C194" s="67"/>
      <c r="AF194" s="21"/>
      <c r="AG194" s="21"/>
    </row>
    <row r="195" spans="1:33" ht="15.75" customHeight="1" x14ac:dyDescent="0.25">
      <c r="A195" s="166"/>
      <c r="B195" s="67"/>
      <c r="C195" s="67"/>
      <c r="AF195" s="21"/>
      <c r="AG195" s="21"/>
    </row>
    <row r="196" spans="1:33" ht="15.75" customHeight="1" x14ac:dyDescent="0.25">
      <c r="A196" s="166"/>
      <c r="B196" s="67"/>
      <c r="C196" s="67"/>
      <c r="AF196" s="21"/>
      <c r="AG196" s="21"/>
    </row>
    <row r="197" spans="1:33" ht="15.75" customHeight="1" x14ac:dyDescent="0.25">
      <c r="A197" s="166"/>
      <c r="B197" s="67"/>
      <c r="C197" s="67"/>
      <c r="AF197" s="21"/>
      <c r="AG197" s="21"/>
    </row>
    <row r="198" spans="1:33" ht="15.75" customHeight="1" x14ac:dyDescent="0.25">
      <c r="A198" s="166"/>
      <c r="B198" s="67"/>
      <c r="C198" s="67"/>
      <c r="AF198" s="21"/>
      <c r="AG198" s="21"/>
    </row>
    <row r="199" spans="1:33" ht="15.75" customHeight="1" x14ac:dyDescent="0.25">
      <c r="A199" s="166"/>
      <c r="B199" s="67"/>
      <c r="C199" s="67"/>
      <c r="AF199" s="21"/>
      <c r="AG199" s="21"/>
    </row>
    <row r="200" spans="1:33" ht="15.75" customHeight="1" x14ac:dyDescent="0.25">
      <c r="A200" s="166"/>
      <c r="B200" s="67"/>
      <c r="C200" s="67"/>
      <c r="AF200" s="21"/>
      <c r="AG200" s="21"/>
    </row>
    <row r="201" spans="1:33" ht="15.75" customHeight="1" x14ac:dyDescent="0.25">
      <c r="A201" s="166"/>
      <c r="B201" s="67"/>
      <c r="C201" s="67"/>
      <c r="AF201" s="21"/>
      <c r="AG201" s="21"/>
    </row>
    <row r="202" spans="1:33" ht="15.75" customHeight="1" x14ac:dyDescent="0.25">
      <c r="A202" s="166"/>
      <c r="B202" s="67"/>
      <c r="C202" s="67"/>
      <c r="AF202" s="21"/>
      <c r="AG202" s="21"/>
    </row>
    <row r="203" spans="1:33" ht="15.75" customHeight="1" x14ac:dyDescent="0.25">
      <c r="A203" s="166"/>
      <c r="B203" s="67"/>
      <c r="C203" s="67"/>
      <c r="AF203" s="21"/>
      <c r="AG203" s="21"/>
    </row>
    <row r="204" spans="1:33" ht="15.75" customHeight="1" x14ac:dyDescent="0.25">
      <c r="A204" s="166"/>
      <c r="B204" s="67"/>
      <c r="C204" s="67"/>
      <c r="AF204" s="21"/>
      <c r="AG204" s="21"/>
    </row>
    <row r="205" spans="1:33" ht="15.75" customHeight="1" x14ac:dyDescent="0.25">
      <c r="A205" s="166"/>
      <c r="B205" s="67"/>
      <c r="C205" s="67"/>
      <c r="AF205" s="21"/>
      <c r="AG205" s="21"/>
    </row>
    <row r="206" spans="1:33" ht="15.75" customHeight="1" x14ac:dyDescent="0.25">
      <c r="A206" s="166"/>
      <c r="B206" s="67"/>
      <c r="C206" s="67"/>
      <c r="AF206" s="21"/>
      <c r="AG206" s="21"/>
    </row>
    <row r="207" spans="1:33" x14ac:dyDescent="0.25">
      <c r="A207" s="166"/>
      <c r="B207" s="67"/>
      <c r="C207" s="67"/>
      <c r="AF207" s="21"/>
      <c r="AG207" s="21"/>
    </row>
    <row r="208" spans="1:33" x14ac:dyDescent="0.25">
      <c r="A208" s="166"/>
      <c r="B208" s="67"/>
      <c r="C208" s="67"/>
      <c r="AF208" s="21"/>
      <c r="AG208" s="21"/>
    </row>
    <row r="209" spans="1:33" x14ac:dyDescent="0.25">
      <c r="A209" s="166"/>
      <c r="B209" s="67"/>
      <c r="C209" s="67"/>
      <c r="AF209" s="21"/>
      <c r="AG209" s="21"/>
    </row>
    <row r="210" spans="1:33" x14ac:dyDescent="0.25">
      <c r="A210" s="166"/>
      <c r="B210" s="67"/>
      <c r="C210" s="67"/>
      <c r="AF210" s="21"/>
      <c r="AG210" s="21"/>
    </row>
    <row r="211" spans="1:33" x14ac:dyDescent="0.25">
      <c r="A211" s="166"/>
      <c r="B211" s="67"/>
      <c r="C211" s="67"/>
      <c r="AF211" s="21"/>
      <c r="AG211" s="21"/>
    </row>
    <row r="212" spans="1:33" x14ac:dyDescent="0.25">
      <c r="A212" s="166"/>
      <c r="B212" s="67"/>
      <c r="C212" s="67"/>
      <c r="AF212" s="21"/>
      <c r="AG212" s="21"/>
    </row>
    <row r="213" spans="1:33" x14ac:dyDescent="0.25">
      <c r="A213" s="166"/>
      <c r="B213" s="67"/>
      <c r="C213" s="67"/>
      <c r="AF213" s="21"/>
      <c r="AG213" s="21"/>
    </row>
    <row r="214" spans="1:33" x14ac:dyDescent="0.25">
      <c r="A214" s="166"/>
      <c r="B214" s="67"/>
      <c r="C214" s="67"/>
      <c r="AF214" s="21"/>
      <c r="AG214" s="21"/>
    </row>
    <row r="215" spans="1:33" x14ac:dyDescent="0.25">
      <c r="A215" s="166"/>
      <c r="B215" s="67"/>
      <c r="C215" s="67"/>
      <c r="AF215" s="21"/>
      <c r="AG215" s="21"/>
    </row>
    <row r="216" spans="1:33" x14ac:dyDescent="0.25">
      <c r="A216" s="166"/>
      <c r="B216" s="67"/>
      <c r="C216" s="67"/>
      <c r="AF216" s="21"/>
      <c r="AG216" s="21"/>
    </row>
    <row r="217" spans="1:33" x14ac:dyDescent="0.25">
      <c r="A217" s="166"/>
      <c r="B217" s="67"/>
      <c r="C217" s="67"/>
    </row>
    <row r="218" spans="1:33" x14ac:dyDescent="0.25">
      <c r="A218" s="166"/>
      <c r="B218" s="67"/>
      <c r="C218" s="67"/>
    </row>
    <row r="219" spans="1:33" x14ac:dyDescent="0.25">
      <c r="A219" s="166"/>
      <c r="B219" s="67"/>
      <c r="C219" s="67"/>
    </row>
    <row r="220" spans="1:33" x14ac:dyDescent="0.25">
      <c r="A220" s="166"/>
      <c r="B220" s="67"/>
      <c r="C220" s="67"/>
    </row>
    <row r="221" spans="1:33" x14ac:dyDescent="0.25">
      <c r="A221" s="166"/>
      <c r="B221" s="67"/>
      <c r="C221" s="67"/>
    </row>
    <row r="222" spans="1:33" x14ac:dyDescent="0.25">
      <c r="A222" s="166"/>
      <c r="B222" s="67"/>
      <c r="C222" s="67"/>
    </row>
    <row r="223" spans="1:33" x14ac:dyDescent="0.25">
      <c r="A223" s="166"/>
      <c r="B223" s="67"/>
      <c r="C223" s="67"/>
    </row>
    <row r="224" spans="1:33" x14ac:dyDescent="0.25">
      <c r="A224" s="166"/>
      <c r="B224" s="67"/>
      <c r="C224" s="67"/>
    </row>
    <row r="225" spans="1:3" x14ac:dyDescent="0.25">
      <c r="A225" s="166"/>
      <c r="B225" s="67"/>
      <c r="C225" s="67"/>
    </row>
    <row r="226" spans="1:3" x14ac:dyDescent="0.25">
      <c r="A226" s="166"/>
      <c r="B226" s="67"/>
      <c r="C226" s="67"/>
    </row>
    <row r="227" spans="1:3" x14ac:dyDescent="0.25">
      <c r="A227" s="166"/>
      <c r="B227" s="67"/>
      <c r="C227" s="67"/>
    </row>
    <row r="228" spans="1:3" x14ac:dyDescent="0.25">
      <c r="A228" s="166"/>
      <c r="B228" s="67"/>
      <c r="C228" s="67"/>
    </row>
    <row r="229" spans="1:3" x14ac:dyDescent="0.25">
      <c r="A229" s="166"/>
      <c r="B229" s="67"/>
      <c r="C229" s="67"/>
    </row>
  </sheetData>
  <sheetProtection selectLockedCells="1" selectUnlockedCells="1"/>
  <mergeCells count="98">
    <mergeCell ref="D5:AA5"/>
    <mergeCell ref="D6:G6"/>
    <mergeCell ref="F7:F8"/>
    <mergeCell ref="G7:G8"/>
    <mergeCell ref="A1:AE1"/>
    <mergeCell ref="A2:AE2"/>
    <mergeCell ref="A3:AE3"/>
    <mergeCell ref="R7:R8"/>
    <mergeCell ref="S7:S8"/>
    <mergeCell ref="A4:AE4"/>
    <mergeCell ref="A5:A8"/>
    <mergeCell ref="B5:B8"/>
    <mergeCell ref="C5:C8"/>
    <mergeCell ref="T6:W6"/>
    <mergeCell ref="X6:AA6"/>
    <mergeCell ref="L6:O6"/>
    <mergeCell ref="A93:AA93"/>
    <mergeCell ref="A90:AA90"/>
    <mergeCell ref="A92:AA92"/>
    <mergeCell ref="A62:AE62"/>
    <mergeCell ref="V7:V8"/>
    <mergeCell ref="O7:O8"/>
    <mergeCell ref="P7:Q7"/>
    <mergeCell ref="T7:U7"/>
    <mergeCell ref="W7:W8"/>
    <mergeCell ref="J7:J8"/>
    <mergeCell ref="K7:K8"/>
    <mergeCell ref="AD7:AD8"/>
    <mergeCell ref="AB73:AC73"/>
    <mergeCell ref="N7:N8"/>
    <mergeCell ref="D7:E7"/>
    <mergeCell ref="H7:I7"/>
    <mergeCell ref="X7:Y7"/>
    <mergeCell ref="AB86:AC86"/>
    <mergeCell ref="AB87:AC87"/>
    <mergeCell ref="AB88:AC88"/>
    <mergeCell ref="AB89:AC89"/>
    <mergeCell ref="AB75:AC75"/>
    <mergeCell ref="AB81:AC81"/>
    <mergeCell ref="AB74:AC74"/>
    <mergeCell ref="AB78:AC78"/>
    <mergeCell ref="AB68:AC68"/>
    <mergeCell ref="AB64:AC64"/>
    <mergeCell ref="AB70:AC70"/>
    <mergeCell ref="AD87:AE87"/>
    <mergeCell ref="AD86:AE86"/>
    <mergeCell ref="AD89:AE89"/>
    <mergeCell ref="AD88:AE88"/>
    <mergeCell ref="AB85:AC85"/>
    <mergeCell ref="AD70:AE70"/>
    <mergeCell ref="AB69:AC69"/>
    <mergeCell ref="AD85:AE85"/>
    <mergeCell ref="AB84:AC84"/>
    <mergeCell ref="AD84:AE84"/>
    <mergeCell ref="AB82:AC82"/>
    <mergeCell ref="AD82:AE82"/>
    <mergeCell ref="AB83:AC83"/>
    <mergeCell ref="AD83:AE83"/>
    <mergeCell ref="AD81:AE81"/>
    <mergeCell ref="AB80:AC80"/>
    <mergeCell ref="AD80:AE80"/>
    <mergeCell ref="H6:K6"/>
    <mergeCell ref="AD65:AE65"/>
    <mergeCell ref="AB65:AC65"/>
    <mergeCell ref="AD77:AE77"/>
    <mergeCell ref="AD75:AE75"/>
    <mergeCell ref="P6:S6"/>
    <mergeCell ref="L63:AA63"/>
    <mergeCell ref="L9:AA9"/>
    <mergeCell ref="L46:AA46"/>
    <mergeCell ref="AA7:AA8"/>
    <mergeCell ref="L7:M7"/>
    <mergeCell ref="L54:AA54"/>
    <mergeCell ref="Z7:Z8"/>
    <mergeCell ref="AB67:AC67"/>
    <mergeCell ref="AD67:AE67"/>
    <mergeCell ref="AB76:AC76"/>
    <mergeCell ref="AD64:AE64"/>
    <mergeCell ref="AD66:AE66"/>
    <mergeCell ref="AB79:AC79"/>
    <mergeCell ref="AD79:AE79"/>
    <mergeCell ref="AB71:AC71"/>
    <mergeCell ref="AD69:AE69"/>
    <mergeCell ref="AD78:AE78"/>
    <mergeCell ref="AD76:AE76"/>
    <mergeCell ref="AB72:AC72"/>
    <mergeCell ref="AB77:AC77"/>
    <mergeCell ref="AD74:AE74"/>
    <mergeCell ref="AD71:AE71"/>
    <mergeCell ref="AD73:AE73"/>
    <mergeCell ref="AD72:AE72"/>
    <mergeCell ref="AB66:AC66"/>
    <mergeCell ref="AD68:AE68"/>
    <mergeCell ref="AF5:AF8"/>
    <mergeCell ref="AG5:AG8"/>
    <mergeCell ref="AB5:AE6"/>
    <mergeCell ref="AE7:AE8"/>
    <mergeCell ref="AB7:AC7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78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I236"/>
  <sheetViews>
    <sheetView zoomScaleNormal="100" workbookViewId="0">
      <pane xSplit="3" ySplit="8" topLeftCell="D30" activePane="bottomRight" state="frozen"/>
      <selection pane="topRight" activeCell="D1" sqref="D1"/>
      <selection pane="bottomLeft" activeCell="A9" sqref="A9"/>
      <selection pane="bottomRight" sqref="A1:AG50"/>
    </sheetView>
  </sheetViews>
  <sheetFormatPr defaultColWidth="10.6640625" defaultRowHeight="15.75" x14ac:dyDescent="0.25"/>
  <cols>
    <col min="1" max="1" width="17.1640625" style="123" customWidth="1"/>
    <col min="2" max="2" width="7.1640625" style="78" customWidth="1"/>
    <col min="3" max="3" width="60.33203125" style="78" customWidth="1"/>
    <col min="4" max="5" width="6.83203125" style="78" customWidth="1"/>
    <col min="6" max="6" width="5.5" style="78" customWidth="1"/>
    <col min="7" max="7" width="5.6640625" style="78" bestFit="1" customWidth="1"/>
    <col min="8" max="9" width="6.83203125" style="78" customWidth="1"/>
    <col min="10" max="10" width="5.5" style="78" customWidth="1"/>
    <col min="11" max="11" width="5.6640625" style="78" bestFit="1" customWidth="1"/>
    <col min="12" max="13" width="6.83203125" style="78" customWidth="1"/>
    <col min="14" max="14" width="5.5" style="78" customWidth="1"/>
    <col min="15" max="15" width="5.6640625" style="78" bestFit="1" customWidth="1"/>
    <col min="16" max="17" width="6.83203125" style="78" customWidth="1"/>
    <col min="18" max="18" width="5.5" style="78" customWidth="1"/>
    <col min="19" max="19" width="5.6640625" style="78" bestFit="1" customWidth="1"/>
    <col min="20" max="21" width="6.83203125" style="78" customWidth="1"/>
    <col min="22" max="22" width="5.5" style="78" customWidth="1"/>
    <col min="23" max="23" width="5.6640625" style="78" bestFit="1" customWidth="1"/>
    <col min="24" max="25" width="6.83203125" style="78" customWidth="1"/>
    <col min="26" max="26" width="5.5" style="78" customWidth="1"/>
    <col min="27" max="27" width="6.6640625" style="78" customWidth="1"/>
    <col min="28" max="28" width="7.5" style="78" customWidth="1"/>
    <col min="29" max="29" width="7.1640625" style="78" customWidth="1"/>
    <col min="30" max="30" width="6.83203125" style="78" bestFit="1" customWidth="1"/>
    <col min="31" max="31" width="9" style="78" customWidth="1"/>
    <col min="32" max="32" width="36.5" style="78" customWidth="1"/>
    <col min="33" max="33" width="39" style="78" customWidth="1"/>
    <col min="34" max="16384" width="10.6640625" style="78"/>
  </cols>
  <sheetData>
    <row r="1" spans="1:33" ht="21.95" customHeight="1" x14ac:dyDescent="0.2">
      <c r="A1" s="626" t="s">
        <v>0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</row>
    <row r="2" spans="1:33" ht="21.95" customHeight="1" x14ac:dyDescent="0.2">
      <c r="A2" s="613" t="s">
        <v>55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</row>
    <row r="3" spans="1:33" ht="23.25" x14ac:dyDescent="0.2">
      <c r="A3" s="627" t="s">
        <v>168</v>
      </c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7"/>
      <c r="T3" s="627"/>
      <c r="U3" s="627"/>
      <c r="V3" s="627"/>
      <c r="W3" s="627"/>
      <c r="X3" s="627"/>
      <c r="Y3" s="627"/>
      <c r="Z3" s="627"/>
      <c r="AA3" s="627"/>
      <c r="AB3" s="627"/>
      <c r="AC3" s="627"/>
      <c r="AD3" s="627"/>
      <c r="AE3" s="627"/>
    </row>
    <row r="4" spans="1:33" s="80" customFormat="1" ht="23.25" x14ac:dyDescent="0.2">
      <c r="A4" s="613" t="s">
        <v>333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  <c r="U4" s="613"/>
      <c r="V4" s="613"/>
      <c r="W4" s="613"/>
      <c r="X4" s="613"/>
      <c r="Y4" s="613"/>
      <c r="Z4" s="613"/>
      <c r="AA4" s="613"/>
      <c r="AB4" s="613"/>
      <c r="AC4" s="613"/>
      <c r="AD4" s="613"/>
      <c r="AE4" s="613"/>
    </row>
    <row r="5" spans="1:33" ht="24" customHeight="1" thickBot="1" x14ac:dyDescent="0.25">
      <c r="A5" s="612" t="s">
        <v>248</v>
      </c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612"/>
      <c r="Y5" s="612"/>
      <c r="Z5" s="612"/>
      <c r="AA5" s="612"/>
      <c r="AB5" s="612"/>
      <c r="AC5" s="612"/>
      <c r="AD5" s="612"/>
      <c r="AE5" s="612"/>
    </row>
    <row r="6" spans="1:33" ht="15.75" customHeight="1" thickTop="1" thickBot="1" x14ac:dyDescent="0.25">
      <c r="A6" s="617" t="s">
        <v>1</v>
      </c>
      <c r="B6" s="620" t="s">
        <v>2</v>
      </c>
      <c r="C6" s="623" t="s">
        <v>3</v>
      </c>
      <c r="D6" s="609" t="s">
        <v>4</v>
      </c>
      <c r="E6" s="610"/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  <c r="T6" s="610"/>
      <c r="U6" s="610"/>
      <c r="V6" s="610"/>
      <c r="W6" s="610"/>
      <c r="X6" s="610"/>
      <c r="Y6" s="610"/>
      <c r="Z6" s="610"/>
      <c r="AA6" s="610"/>
      <c r="AB6" s="557" t="s">
        <v>5</v>
      </c>
      <c r="AC6" s="558"/>
      <c r="AD6" s="558"/>
      <c r="AE6" s="559"/>
      <c r="AF6" s="553" t="s">
        <v>38</v>
      </c>
      <c r="AG6" s="555" t="s">
        <v>39</v>
      </c>
    </row>
    <row r="7" spans="1:33" ht="15.75" customHeight="1" x14ac:dyDescent="0.2">
      <c r="A7" s="618"/>
      <c r="B7" s="621"/>
      <c r="C7" s="624"/>
      <c r="D7" s="611" t="s">
        <v>6</v>
      </c>
      <c r="E7" s="578"/>
      <c r="F7" s="578"/>
      <c r="G7" s="580"/>
      <c r="H7" s="577" t="s">
        <v>7</v>
      </c>
      <c r="I7" s="578"/>
      <c r="J7" s="578"/>
      <c r="K7" s="579"/>
      <c r="L7" s="611" t="s">
        <v>8</v>
      </c>
      <c r="M7" s="578"/>
      <c r="N7" s="578"/>
      <c r="O7" s="580"/>
      <c r="P7" s="577" t="s">
        <v>9</v>
      </c>
      <c r="Q7" s="578"/>
      <c r="R7" s="578"/>
      <c r="S7" s="580"/>
      <c r="T7" s="611" t="s">
        <v>10</v>
      </c>
      <c r="U7" s="578"/>
      <c r="V7" s="578"/>
      <c r="W7" s="580"/>
      <c r="X7" s="611" t="s">
        <v>11</v>
      </c>
      <c r="Y7" s="578"/>
      <c r="Z7" s="578"/>
      <c r="AA7" s="580"/>
      <c r="AB7" s="561"/>
      <c r="AC7" s="561"/>
      <c r="AD7" s="561"/>
      <c r="AE7" s="562"/>
      <c r="AF7" s="554"/>
      <c r="AG7" s="556"/>
    </row>
    <row r="8" spans="1:33" ht="15.75" customHeight="1" x14ac:dyDescent="0.2">
      <c r="A8" s="618"/>
      <c r="B8" s="621"/>
      <c r="C8" s="624"/>
      <c r="D8" s="586" t="s">
        <v>26</v>
      </c>
      <c r="E8" s="587"/>
      <c r="F8" s="588" t="s">
        <v>13</v>
      </c>
      <c r="G8" s="584" t="s">
        <v>233</v>
      </c>
      <c r="H8" s="586" t="s">
        <v>26</v>
      </c>
      <c r="I8" s="587"/>
      <c r="J8" s="588" t="s">
        <v>13</v>
      </c>
      <c r="K8" s="584" t="s">
        <v>233</v>
      </c>
      <c r="L8" s="586" t="s">
        <v>26</v>
      </c>
      <c r="M8" s="587"/>
      <c r="N8" s="588" t="s">
        <v>13</v>
      </c>
      <c r="O8" s="584" t="s">
        <v>233</v>
      </c>
      <c r="P8" s="586" t="s">
        <v>26</v>
      </c>
      <c r="Q8" s="587"/>
      <c r="R8" s="588" t="s">
        <v>13</v>
      </c>
      <c r="S8" s="584" t="s">
        <v>233</v>
      </c>
      <c r="T8" s="586" t="s">
        <v>26</v>
      </c>
      <c r="U8" s="587"/>
      <c r="V8" s="588" t="s">
        <v>13</v>
      </c>
      <c r="W8" s="584" t="s">
        <v>233</v>
      </c>
      <c r="X8" s="586" t="s">
        <v>26</v>
      </c>
      <c r="Y8" s="587"/>
      <c r="Z8" s="588" t="s">
        <v>13</v>
      </c>
      <c r="AA8" s="584" t="s">
        <v>233</v>
      </c>
      <c r="AB8" s="631" t="s">
        <v>26</v>
      </c>
      <c r="AC8" s="566"/>
      <c r="AD8" s="607" t="s">
        <v>13</v>
      </c>
      <c r="AE8" s="563" t="s">
        <v>235</v>
      </c>
      <c r="AF8" s="554"/>
      <c r="AG8" s="556"/>
    </row>
    <row r="9" spans="1:33" ht="80.099999999999994" customHeight="1" thickBot="1" x14ac:dyDescent="0.25">
      <c r="A9" s="619"/>
      <c r="B9" s="622"/>
      <c r="C9" s="625"/>
      <c r="D9" s="229" t="s">
        <v>234</v>
      </c>
      <c r="E9" s="230" t="s">
        <v>12</v>
      </c>
      <c r="F9" s="589"/>
      <c r="G9" s="585"/>
      <c r="H9" s="229" t="s">
        <v>234</v>
      </c>
      <c r="I9" s="230" t="s">
        <v>12</v>
      </c>
      <c r="J9" s="589"/>
      <c r="K9" s="585"/>
      <c r="L9" s="229" t="s">
        <v>234</v>
      </c>
      <c r="M9" s="230" t="s">
        <v>12</v>
      </c>
      <c r="N9" s="589"/>
      <c r="O9" s="585"/>
      <c r="P9" s="229" t="s">
        <v>234</v>
      </c>
      <c r="Q9" s="230" t="s">
        <v>12</v>
      </c>
      <c r="R9" s="589"/>
      <c r="S9" s="585"/>
      <c r="T9" s="229" t="s">
        <v>234</v>
      </c>
      <c r="U9" s="230" t="s">
        <v>12</v>
      </c>
      <c r="V9" s="589"/>
      <c r="W9" s="585"/>
      <c r="X9" s="229" t="s">
        <v>234</v>
      </c>
      <c r="Y9" s="230" t="s">
        <v>12</v>
      </c>
      <c r="Z9" s="589"/>
      <c r="AA9" s="585"/>
      <c r="AB9" s="337" t="s">
        <v>234</v>
      </c>
      <c r="AC9" s="230" t="s">
        <v>12</v>
      </c>
      <c r="AD9" s="608"/>
      <c r="AE9" s="564"/>
      <c r="AF9" s="554"/>
      <c r="AG9" s="556"/>
    </row>
    <row r="10" spans="1:33" s="85" customFormat="1" ht="15.75" customHeight="1" thickBot="1" x14ac:dyDescent="0.35">
      <c r="A10" s="82"/>
      <c r="B10" s="83"/>
      <c r="C10" s="251" t="s">
        <v>45</v>
      </c>
      <c r="D10" s="84">
        <f>SUM(SZAK!D61)</f>
        <v>58</v>
      </c>
      <c r="E10" s="84">
        <f>SUM(SZAK!E61)</f>
        <v>72</v>
      </c>
      <c r="F10" s="84">
        <f>SUM(SZAK!F61)</f>
        <v>30</v>
      </c>
      <c r="G10" s="84" t="s">
        <v>16</v>
      </c>
      <c r="H10" s="84">
        <f>SUM(SZAK!H61)</f>
        <v>50</v>
      </c>
      <c r="I10" s="84">
        <f>SUM(SZAK!I61)</f>
        <v>60</v>
      </c>
      <c r="J10" s="84">
        <f>SUM(SZAK!J61)</f>
        <v>26</v>
      </c>
      <c r="K10" s="84" t="s">
        <v>16</v>
      </c>
      <c r="L10" s="84">
        <f>SUM(SZAK!L61)</f>
        <v>48</v>
      </c>
      <c r="M10" s="84">
        <f>SUM(SZAK!M61)</f>
        <v>50</v>
      </c>
      <c r="N10" s="84">
        <f>SUM(SZAK!N61)</f>
        <v>26</v>
      </c>
      <c r="O10" s="84" t="s">
        <v>16</v>
      </c>
      <c r="P10" s="84">
        <f>SUM(SZAK!P61)</f>
        <v>14</v>
      </c>
      <c r="Q10" s="84">
        <f>SUM(SZAK!Q61)</f>
        <v>16</v>
      </c>
      <c r="R10" s="84">
        <f>SUM(SZAK!R61)</f>
        <v>7</v>
      </c>
      <c r="S10" s="84" t="s">
        <v>16</v>
      </c>
      <c r="T10" s="84">
        <f>SUM(SZAK!T61)</f>
        <v>6</v>
      </c>
      <c r="U10" s="84">
        <f>SUM(SZAK!U61)</f>
        <v>8</v>
      </c>
      <c r="V10" s="84">
        <f>SUM(SZAK!V61)</f>
        <v>3</v>
      </c>
      <c r="W10" s="84" t="s">
        <v>16</v>
      </c>
      <c r="X10" s="84">
        <f>SUM(SZAK!X61)</f>
        <v>12</v>
      </c>
      <c r="Y10" s="84">
        <f>SUM(SZAK!Y61)</f>
        <v>22</v>
      </c>
      <c r="Z10" s="84">
        <f>SUM(SZAK!Z61)</f>
        <v>10</v>
      </c>
      <c r="AA10" s="84" t="s">
        <v>16</v>
      </c>
      <c r="AB10" s="84">
        <f>SUM(SZAK!AB61)</f>
        <v>188</v>
      </c>
      <c r="AC10" s="84">
        <f>SUM(SZAK!AC61)</f>
        <v>228</v>
      </c>
      <c r="AD10" s="84">
        <f>SUM(SZAK!AD61)</f>
        <v>102</v>
      </c>
      <c r="AE10" s="214">
        <f>SUM(SZAK!AE61)</f>
        <v>416</v>
      </c>
      <c r="AF10" s="210"/>
      <c r="AG10" s="138"/>
    </row>
    <row r="11" spans="1:33" s="85" customFormat="1" ht="15.75" customHeight="1" x14ac:dyDescent="0.3">
      <c r="A11" s="86" t="s">
        <v>7</v>
      </c>
      <c r="B11" s="87"/>
      <c r="C11" s="252" t="s">
        <v>41</v>
      </c>
      <c r="D11" s="255"/>
      <c r="E11" s="88"/>
      <c r="F11" s="89"/>
      <c r="G11" s="90"/>
      <c r="H11" s="88"/>
      <c r="I11" s="88"/>
      <c r="J11" s="89"/>
      <c r="K11" s="90"/>
      <c r="L11" s="88"/>
      <c r="M11" s="88"/>
      <c r="N11" s="89"/>
      <c r="O11" s="90"/>
      <c r="P11" s="88"/>
      <c r="Q11" s="88"/>
      <c r="R11" s="89"/>
      <c r="S11" s="336"/>
      <c r="T11" s="88"/>
      <c r="U11" s="88"/>
      <c r="V11" s="89"/>
      <c r="W11" s="90"/>
      <c r="X11" s="88"/>
      <c r="Y11" s="88"/>
      <c r="Z11" s="89"/>
      <c r="AA11" s="90"/>
      <c r="AB11" s="91"/>
      <c r="AC11" s="91"/>
      <c r="AD11" s="91"/>
      <c r="AE11" s="92"/>
      <c r="AF11" s="150"/>
      <c r="AG11" s="139"/>
    </row>
    <row r="12" spans="1:33" s="535" customFormat="1" ht="15.75" customHeight="1" x14ac:dyDescent="0.25">
      <c r="A12" s="215" t="s">
        <v>129</v>
      </c>
      <c r="B12" s="34" t="s">
        <v>31</v>
      </c>
      <c r="C12" s="253" t="s">
        <v>96</v>
      </c>
      <c r="D12" s="322"/>
      <c r="E12" s="323"/>
      <c r="F12" s="330"/>
      <c r="G12" s="331"/>
      <c r="H12" s="322"/>
      <c r="I12" s="323"/>
      <c r="J12" s="324"/>
      <c r="K12" s="325"/>
      <c r="L12" s="265">
        <v>6</v>
      </c>
      <c r="M12" s="5">
        <v>6</v>
      </c>
      <c r="N12" s="311">
        <v>4</v>
      </c>
      <c r="O12" s="346" t="s">
        <v>117</v>
      </c>
      <c r="P12" s="326"/>
      <c r="Q12" s="327"/>
      <c r="R12" s="328"/>
      <c r="S12" s="335"/>
      <c r="T12" s="6"/>
      <c r="U12" s="5"/>
      <c r="V12" s="36"/>
      <c r="W12" s="37"/>
      <c r="X12" s="265"/>
      <c r="Y12" s="5"/>
      <c r="Z12" s="311"/>
      <c r="AA12" s="312"/>
      <c r="AB12" s="265">
        <f>IF(D12+H12+L12+P12+T12+X12=0,"",D12+H12+L12+P12+T12+X12)</f>
        <v>6</v>
      </c>
      <c r="AC12" s="5">
        <f>IF(E12+I12+M12+Q12+U12+Y12=0,"",E12+I12+M12+Q12+U12+Y12)</f>
        <v>6</v>
      </c>
      <c r="AD12" s="5">
        <v>4</v>
      </c>
      <c r="AE12" s="216">
        <f>IF(D12+E12+H12+I12+L12+M12+P12+Q12+T12+U12+X12+Y12=0,"",D12+E12+H12+I12+L12+M12+P12+Q12+T12+U12+X12+Y12)</f>
        <v>12</v>
      </c>
      <c r="AF12" s="178" t="s">
        <v>197</v>
      </c>
      <c r="AG12" s="438" t="s">
        <v>223</v>
      </c>
    </row>
    <row r="13" spans="1:33" s="535" customFormat="1" ht="15.75" customHeight="1" x14ac:dyDescent="0.25">
      <c r="A13" s="215" t="s">
        <v>127</v>
      </c>
      <c r="B13" s="34" t="s">
        <v>31</v>
      </c>
      <c r="C13" s="253" t="s">
        <v>101</v>
      </c>
      <c r="D13" s="326"/>
      <c r="E13" s="327"/>
      <c r="F13" s="332"/>
      <c r="G13" s="333"/>
      <c r="H13" s="326"/>
      <c r="I13" s="327"/>
      <c r="J13" s="328"/>
      <c r="K13" s="329"/>
      <c r="L13" s="265"/>
      <c r="M13" s="5"/>
      <c r="N13" s="311"/>
      <c r="O13" s="346"/>
      <c r="P13" s="326">
        <v>4</v>
      </c>
      <c r="Q13" s="327">
        <v>4</v>
      </c>
      <c r="R13" s="328">
        <v>2</v>
      </c>
      <c r="S13" s="335" t="s">
        <v>125</v>
      </c>
      <c r="T13" s="6"/>
      <c r="U13" s="5"/>
      <c r="V13" s="36"/>
      <c r="W13" s="37"/>
      <c r="X13" s="265"/>
      <c r="Y13" s="5"/>
      <c r="Z13" s="311"/>
      <c r="AA13" s="312"/>
      <c r="AB13" s="265">
        <f t="shared" ref="AB13:AB38" si="0">IF(D13+H13+L13+P13+T13+X13=0,"",D13+H13+L13+P13+T13+X13)</f>
        <v>4</v>
      </c>
      <c r="AC13" s="5">
        <f t="shared" ref="AC13:AC38" si="1">IF(E13+I13+M13+Q13+U13+Y13=0,"",E13+I13+M13+Q13+U13+Y13)</f>
        <v>4</v>
      </c>
      <c r="AD13" s="5">
        <f t="shared" ref="AD13:AD38" si="2">IF(J13+F13+N13+R13+V13+Z13=0,"",J13+F13+N13+R13+V13+Z13)</f>
        <v>2</v>
      </c>
      <c r="AE13" s="216">
        <f t="shared" ref="AE13:AE38" si="3">IF(D13+E13+H13+I13+L13+M13+P13+Q13+T13+U13+X13+Y13=0,"",D13+E13+H13+I13+L13+M13+P13+Q13+T13+U13+X13+Y13)</f>
        <v>8</v>
      </c>
      <c r="AF13" s="178" t="s">
        <v>197</v>
      </c>
      <c r="AG13" s="438" t="s">
        <v>223</v>
      </c>
    </row>
    <row r="14" spans="1:33" s="535" customFormat="1" ht="15.75" customHeight="1" x14ac:dyDescent="0.25">
      <c r="A14" s="215" t="s">
        <v>164</v>
      </c>
      <c r="B14" s="34" t="s">
        <v>31</v>
      </c>
      <c r="C14" s="253" t="s">
        <v>102</v>
      </c>
      <c r="D14" s="326"/>
      <c r="E14" s="327"/>
      <c r="F14" s="332"/>
      <c r="G14" s="333"/>
      <c r="H14" s="326"/>
      <c r="I14" s="327"/>
      <c r="J14" s="328"/>
      <c r="K14" s="329"/>
      <c r="L14" s="265"/>
      <c r="M14" s="5"/>
      <c r="N14" s="311"/>
      <c r="O14" s="346"/>
      <c r="P14" s="326">
        <v>4</v>
      </c>
      <c r="Q14" s="327">
        <v>4</v>
      </c>
      <c r="R14" s="328">
        <v>2</v>
      </c>
      <c r="S14" s="335" t="s">
        <v>117</v>
      </c>
      <c r="T14" s="6"/>
      <c r="U14" s="5"/>
      <c r="V14" s="36"/>
      <c r="W14" s="37"/>
      <c r="X14" s="265"/>
      <c r="Y14" s="5"/>
      <c r="Z14" s="311"/>
      <c r="AA14" s="312"/>
      <c r="AB14" s="265">
        <f t="shared" si="0"/>
        <v>4</v>
      </c>
      <c r="AC14" s="5">
        <f t="shared" si="1"/>
        <v>4</v>
      </c>
      <c r="AD14" s="5">
        <f t="shared" si="2"/>
        <v>2</v>
      </c>
      <c r="AE14" s="216">
        <f t="shared" si="3"/>
        <v>8</v>
      </c>
      <c r="AF14" s="178" t="s">
        <v>199</v>
      </c>
      <c r="AG14" s="438" t="s">
        <v>229</v>
      </c>
    </row>
    <row r="15" spans="1:33" s="535" customFormat="1" ht="15.75" customHeight="1" x14ac:dyDescent="0.25">
      <c r="A15" s="215" t="s">
        <v>165</v>
      </c>
      <c r="B15" s="34" t="s">
        <v>31</v>
      </c>
      <c r="C15" s="253" t="s">
        <v>103</v>
      </c>
      <c r="D15" s="326"/>
      <c r="E15" s="327"/>
      <c r="F15" s="332"/>
      <c r="G15" s="333"/>
      <c r="H15" s="326"/>
      <c r="I15" s="327"/>
      <c r="J15" s="328"/>
      <c r="K15" s="329"/>
      <c r="L15" s="265"/>
      <c r="M15" s="5"/>
      <c r="N15" s="311"/>
      <c r="O15" s="346"/>
      <c r="P15" s="326">
        <v>4</v>
      </c>
      <c r="Q15" s="327">
        <v>10</v>
      </c>
      <c r="R15" s="328">
        <v>5</v>
      </c>
      <c r="S15" s="335" t="s">
        <v>14</v>
      </c>
      <c r="T15" s="6"/>
      <c r="U15" s="5"/>
      <c r="V15" s="36"/>
      <c r="W15" s="37"/>
      <c r="X15" s="265"/>
      <c r="Y15" s="5"/>
      <c r="Z15" s="311"/>
      <c r="AA15" s="312"/>
      <c r="AB15" s="265">
        <f t="shared" si="0"/>
        <v>4</v>
      </c>
      <c r="AC15" s="5">
        <f t="shared" si="1"/>
        <v>10</v>
      </c>
      <c r="AD15" s="5">
        <f t="shared" si="2"/>
        <v>5</v>
      </c>
      <c r="AE15" s="216">
        <f t="shared" si="3"/>
        <v>14</v>
      </c>
      <c r="AF15" s="178" t="s">
        <v>199</v>
      </c>
      <c r="AG15" s="177" t="s">
        <v>230</v>
      </c>
    </row>
    <row r="16" spans="1:33" s="535" customFormat="1" ht="15.75" customHeight="1" x14ac:dyDescent="0.25">
      <c r="A16" s="215" t="s">
        <v>336</v>
      </c>
      <c r="B16" s="34" t="s">
        <v>31</v>
      </c>
      <c r="C16" s="253" t="s">
        <v>337</v>
      </c>
      <c r="D16" s="326"/>
      <c r="E16" s="327"/>
      <c r="F16" s="332"/>
      <c r="G16" s="333"/>
      <c r="H16" s="326"/>
      <c r="I16" s="327"/>
      <c r="J16" s="328"/>
      <c r="K16" s="329"/>
      <c r="L16" s="265"/>
      <c r="M16" s="5"/>
      <c r="N16" s="311"/>
      <c r="O16" s="346"/>
      <c r="P16" s="326">
        <v>14</v>
      </c>
      <c r="Q16" s="327">
        <v>8</v>
      </c>
      <c r="R16" s="328">
        <v>4</v>
      </c>
      <c r="S16" s="335" t="s">
        <v>14</v>
      </c>
      <c r="T16" s="6"/>
      <c r="U16" s="5"/>
      <c r="V16" s="36"/>
      <c r="W16" s="37"/>
      <c r="X16" s="265"/>
      <c r="Y16" s="5"/>
      <c r="Z16" s="311"/>
      <c r="AA16" s="312"/>
      <c r="AB16" s="265">
        <f t="shared" si="0"/>
        <v>14</v>
      </c>
      <c r="AC16" s="5">
        <f t="shared" si="1"/>
        <v>8</v>
      </c>
      <c r="AD16" s="5">
        <f t="shared" si="2"/>
        <v>4</v>
      </c>
      <c r="AE16" s="216">
        <f t="shared" si="3"/>
        <v>22</v>
      </c>
      <c r="AF16" s="178" t="s">
        <v>199</v>
      </c>
      <c r="AG16" s="177" t="s">
        <v>227</v>
      </c>
    </row>
    <row r="17" spans="1:35" s="535" customFormat="1" ht="15.75" customHeight="1" x14ac:dyDescent="0.25">
      <c r="A17" s="428" t="s">
        <v>239</v>
      </c>
      <c r="B17" s="431" t="s">
        <v>31</v>
      </c>
      <c r="C17" s="253" t="s">
        <v>206</v>
      </c>
      <c r="D17" s="432"/>
      <c r="E17" s="433"/>
      <c r="F17" s="332"/>
      <c r="G17" s="333"/>
      <c r="H17" s="432"/>
      <c r="I17" s="433"/>
      <c r="J17" s="332"/>
      <c r="K17" s="429"/>
      <c r="L17" s="434"/>
      <c r="M17" s="435"/>
      <c r="N17" s="411"/>
      <c r="O17" s="430"/>
      <c r="P17" s="432">
        <v>10</v>
      </c>
      <c r="Q17" s="433">
        <v>10</v>
      </c>
      <c r="R17" s="332">
        <v>4</v>
      </c>
      <c r="S17" s="333" t="s">
        <v>14</v>
      </c>
      <c r="T17" s="436"/>
      <c r="U17" s="435"/>
      <c r="V17" s="73"/>
      <c r="W17" s="74"/>
      <c r="X17" s="434"/>
      <c r="Y17" s="435"/>
      <c r="Z17" s="411"/>
      <c r="AA17" s="412"/>
      <c r="AB17" s="265">
        <f t="shared" si="0"/>
        <v>10</v>
      </c>
      <c r="AC17" s="5">
        <f t="shared" si="1"/>
        <v>10</v>
      </c>
      <c r="AD17" s="5">
        <f t="shared" si="2"/>
        <v>4</v>
      </c>
      <c r="AE17" s="216">
        <f t="shared" si="3"/>
        <v>20</v>
      </c>
      <c r="AF17" s="178" t="s">
        <v>198</v>
      </c>
      <c r="AG17" s="177" t="s">
        <v>232</v>
      </c>
    </row>
    <row r="18" spans="1:35" s="535" customFormat="1" ht="15.75" customHeight="1" x14ac:dyDescent="0.25">
      <c r="A18" s="215" t="s">
        <v>166</v>
      </c>
      <c r="B18" s="34" t="s">
        <v>31</v>
      </c>
      <c r="C18" s="253" t="s">
        <v>104</v>
      </c>
      <c r="D18" s="326"/>
      <c r="E18" s="327"/>
      <c r="F18" s="332"/>
      <c r="G18" s="333"/>
      <c r="H18" s="326"/>
      <c r="I18" s="327"/>
      <c r="J18" s="328"/>
      <c r="K18" s="329"/>
      <c r="L18" s="440"/>
      <c r="M18" s="441"/>
      <c r="N18" s="311"/>
      <c r="O18" s="346"/>
      <c r="P18" s="326">
        <v>4</v>
      </c>
      <c r="Q18" s="327">
        <v>4</v>
      </c>
      <c r="R18" s="328">
        <v>2</v>
      </c>
      <c r="S18" s="335" t="s">
        <v>117</v>
      </c>
      <c r="T18" s="6"/>
      <c r="U18" s="5"/>
      <c r="V18" s="36"/>
      <c r="W18" s="37"/>
      <c r="X18" s="265"/>
      <c r="Y18" s="5"/>
      <c r="Z18" s="311"/>
      <c r="AA18" s="312"/>
      <c r="AB18" s="265">
        <f t="shared" si="0"/>
        <v>4</v>
      </c>
      <c r="AC18" s="5">
        <f t="shared" si="1"/>
        <v>4</v>
      </c>
      <c r="AD18" s="5">
        <f t="shared" si="2"/>
        <v>2</v>
      </c>
      <c r="AE18" s="216">
        <f t="shared" si="3"/>
        <v>8</v>
      </c>
      <c r="AF18" s="178" t="s">
        <v>198</v>
      </c>
      <c r="AG18" s="528" t="s">
        <v>231</v>
      </c>
      <c r="AH18" s="437"/>
      <c r="AI18" s="437"/>
    </row>
    <row r="19" spans="1:35" s="535" customFormat="1" ht="15.75" customHeight="1" x14ac:dyDescent="0.25">
      <c r="A19" s="215" t="s">
        <v>160</v>
      </c>
      <c r="B19" s="34" t="s">
        <v>31</v>
      </c>
      <c r="C19" s="253" t="s">
        <v>105</v>
      </c>
      <c r="D19" s="326"/>
      <c r="E19" s="327"/>
      <c r="F19" s="332"/>
      <c r="G19" s="333"/>
      <c r="H19" s="326"/>
      <c r="I19" s="327"/>
      <c r="J19" s="328"/>
      <c r="K19" s="329"/>
      <c r="L19" s="265"/>
      <c r="M19" s="5"/>
      <c r="N19" s="311"/>
      <c r="O19" s="346"/>
      <c r="P19" s="326"/>
      <c r="Q19" s="327"/>
      <c r="R19" s="328"/>
      <c r="S19" s="335"/>
      <c r="T19" s="6">
        <v>10</v>
      </c>
      <c r="U19" s="5">
        <v>12</v>
      </c>
      <c r="V19" s="36">
        <v>5</v>
      </c>
      <c r="W19" s="37" t="s">
        <v>14</v>
      </c>
      <c r="X19" s="265"/>
      <c r="Y19" s="5"/>
      <c r="Z19" s="311"/>
      <c r="AA19" s="312"/>
      <c r="AB19" s="265">
        <f t="shared" si="0"/>
        <v>10</v>
      </c>
      <c r="AC19" s="5">
        <f t="shared" si="1"/>
        <v>12</v>
      </c>
      <c r="AD19" s="5">
        <f t="shared" si="2"/>
        <v>5</v>
      </c>
      <c r="AE19" s="216">
        <f t="shared" si="3"/>
        <v>22</v>
      </c>
      <c r="AF19" s="178" t="s">
        <v>199</v>
      </c>
      <c r="AG19" s="438" t="s">
        <v>229</v>
      </c>
      <c r="AH19" s="437"/>
      <c r="AI19" s="437"/>
    </row>
    <row r="20" spans="1:35" s="535" customFormat="1" ht="15.75" customHeight="1" x14ac:dyDescent="0.25">
      <c r="A20" s="215" t="s">
        <v>161</v>
      </c>
      <c r="B20" s="34" t="s">
        <v>31</v>
      </c>
      <c r="C20" s="253" t="s">
        <v>106</v>
      </c>
      <c r="D20" s="326"/>
      <c r="E20" s="327"/>
      <c r="F20" s="332"/>
      <c r="G20" s="333"/>
      <c r="H20" s="326"/>
      <c r="I20" s="327"/>
      <c r="J20" s="328"/>
      <c r="K20" s="329"/>
      <c r="L20" s="265"/>
      <c r="M20" s="5"/>
      <c r="N20" s="311"/>
      <c r="O20" s="346"/>
      <c r="P20" s="326"/>
      <c r="Q20" s="327"/>
      <c r="R20" s="328"/>
      <c r="S20" s="335"/>
      <c r="T20" s="6">
        <v>6</v>
      </c>
      <c r="U20" s="5">
        <v>6</v>
      </c>
      <c r="V20" s="36">
        <v>2</v>
      </c>
      <c r="W20" s="37" t="s">
        <v>117</v>
      </c>
      <c r="X20" s="265"/>
      <c r="Y20" s="5"/>
      <c r="Z20" s="311"/>
      <c r="AA20" s="312"/>
      <c r="AB20" s="265">
        <f t="shared" si="0"/>
        <v>6</v>
      </c>
      <c r="AC20" s="5">
        <f t="shared" si="1"/>
        <v>6</v>
      </c>
      <c r="AD20" s="5">
        <f t="shared" si="2"/>
        <v>2</v>
      </c>
      <c r="AE20" s="216">
        <f t="shared" si="3"/>
        <v>12</v>
      </c>
      <c r="AF20" s="178" t="s">
        <v>199</v>
      </c>
      <c r="AG20" s="177" t="s">
        <v>230</v>
      </c>
      <c r="AH20" s="437"/>
      <c r="AI20" s="437"/>
    </row>
    <row r="21" spans="1:35" s="535" customFormat="1" ht="15.75" customHeight="1" x14ac:dyDescent="0.25">
      <c r="A21" s="215" t="s">
        <v>334</v>
      </c>
      <c r="B21" s="431" t="s">
        <v>31</v>
      </c>
      <c r="C21" s="253" t="s">
        <v>335</v>
      </c>
      <c r="D21" s="326"/>
      <c r="E21" s="327"/>
      <c r="F21" s="332"/>
      <c r="G21" s="333"/>
      <c r="H21" s="326"/>
      <c r="I21" s="327"/>
      <c r="J21" s="328"/>
      <c r="K21" s="329"/>
      <c r="L21" s="265"/>
      <c r="M21" s="5"/>
      <c r="N21" s="311"/>
      <c r="O21" s="346"/>
      <c r="P21" s="326"/>
      <c r="Q21" s="327"/>
      <c r="R21" s="328"/>
      <c r="S21" s="335"/>
      <c r="T21" s="6">
        <v>4</v>
      </c>
      <c r="U21" s="5">
        <v>8</v>
      </c>
      <c r="V21" s="36">
        <v>3</v>
      </c>
      <c r="W21" s="37" t="s">
        <v>117</v>
      </c>
      <c r="X21" s="265"/>
      <c r="Y21" s="5"/>
      <c r="Z21" s="311"/>
      <c r="AA21" s="312"/>
      <c r="AB21" s="265">
        <f t="shared" si="0"/>
        <v>4</v>
      </c>
      <c r="AC21" s="5">
        <f t="shared" si="1"/>
        <v>8</v>
      </c>
      <c r="AD21" s="5">
        <f t="shared" si="2"/>
        <v>3</v>
      </c>
      <c r="AE21" s="216">
        <f t="shared" si="3"/>
        <v>12</v>
      </c>
      <c r="AF21" s="178" t="s">
        <v>199</v>
      </c>
      <c r="AG21" s="177" t="s">
        <v>227</v>
      </c>
      <c r="AH21" s="437"/>
      <c r="AI21" s="437"/>
    </row>
    <row r="22" spans="1:35" s="535" customFormat="1" ht="15.75" customHeight="1" x14ac:dyDescent="0.25">
      <c r="A22" s="215" t="s">
        <v>340</v>
      </c>
      <c r="B22" s="34" t="s">
        <v>31</v>
      </c>
      <c r="C22" s="253" t="s">
        <v>341</v>
      </c>
      <c r="D22" s="326"/>
      <c r="E22" s="327"/>
      <c r="F22" s="332"/>
      <c r="G22" s="333"/>
      <c r="H22" s="326"/>
      <c r="I22" s="327"/>
      <c r="J22" s="328"/>
      <c r="K22" s="329"/>
      <c r="L22" s="265"/>
      <c r="M22" s="5"/>
      <c r="N22" s="311"/>
      <c r="O22" s="346"/>
      <c r="P22" s="326"/>
      <c r="Q22" s="327"/>
      <c r="R22" s="328"/>
      <c r="S22" s="335"/>
      <c r="T22" s="6">
        <v>4</v>
      </c>
      <c r="U22" s="5">
        <v>8</v>
      </c>
      <c r="V22" s="36">
        <v>3</v>
      </c>
      <c r="W22" s="37" t="s">
        <v>14</v>
      </c>
      <c r="X22" s="265"/>
      <c r="Y22" s="5"/>
      <c r="Z22" s="311"/>
      <c r="AA22" s="312"/>
      <c r="AB22" s="265">
        <f t="shared" si="0"/>
        <v>4</v>
      </c>
      <c r="AC22" s="5">
        <f t="shared" si="1"/>
        <v>8</v>
      </c>
      <c r="AD22" s="5">
        <f t="shared" si="2"/>
        <v>3</v>
      </c>
      <c r="AE22" s="216">
        <f t="shared" si="3"/>
        <v>12</v>
      </c>
      <c r="AF22" s="178" t="s">
        <v>199</v>
      </c>
      <c r="AG22" s="438" t="s">
        <v>228</v>
      </c>
      <c r="AH22" s="437"/>
      <c r="AI22" s="437"/>
    </row>
    <row r="23" spans="1:35" s="535" customFormat="1" ht="15.75" customHeight="1" x14ac:dyDescent="0.25">
      <c r="A23" s="428" t="s">
        <v>240</v>
      </c>
      <c r="B23" s="431" t="s">
        <v>31</v>
      </c>
      <c r="C23" s="253" t="s">
        <v>207</v>
      </c>
      <c r="D23" s="432"/>
      <c r="E23" s="433"/>
      <c r="F23" s="332"/>
      <c r="G23" s="333"/>
      <c r="H23" s="432"/>
      <c r="I23" s="433"/>
      <c r="J23" s="332"/>
      <c r="K23" s="429"/>
      <c r="L23" s="434"/>
      <c r="M23" s="435"/>
      <c r="N23" s="411"/>
      <c r="O23" s="430"/>
      <c r="P23" s="432"/>
      <c r="Q23" s="433"/>
      <c r="R23" s="332"/>
      <c r="S23" s="333"/>
      <c r="T23" s="436">
        <v>10</v>
      </c>
      <c r="U23" s="435">
        <v>10</v>
      </c>
      <c r="V23" s="73">
        <v>5</v>
      </c>
      <c r="W23" s="74" t="s">
        <v>14</v>
      </c>
      <c r="X23" s="434"/>
      <c r="Y23" s="435"/>
      <c r="Z23" s="411"/>
      <c r="AA23" s="412"/>
      <c r="AB23" s="265">
        <f t="shared" si="0"/>
        <v>10</v>
      </c>
      <c r="AC23" s="5">
        <f t="shared" si="1"/>
        <v>10</v>
      </c>
      <c r="AD23" s="5">
        <f t="shared" si="2"/>
        <v>5</v>
      </c>
      <c r="AE23" s="216">
        <f t="shared" si="3"/>
        <v>20</v>
      </c>
      <c r="AF23" s="178" t="s">
        <v>198</v>
      </c>
      <c r="AG23" s="177" t="s">
        <v>232</v>
      </c>
      <c r="AH23" s="437"/>
      <c r="AI23" s="437"/>
    </row>
    <row r="24" spans="1:35" s="535" customFormat="1" ht="15.75" customHeight="1" x14ac:dyDescent="0.25">
      <c r="A24" s="215" t="s">
        <v>162</v>
      </c>
      <c r="B24" s="34" t="s">
        <v>31</v>
      </c>
      <c r="C24" s="253" t="s">
        <v>107</v>
      </c>
      <c r="D24" s="326"/>
      <c r="E24" s="327"/>
      <c r="F24" s="332"/>
      <c r="G24" s="333"/>
      <c r="H24" s="326"/>
      <c r="I24" s="327"/>
      <c r="J24" s="328"/>
      <c r="K24" s="329"/>
      <c r="L24" s="265"/>
      <c r="M24" s="5"/>
      <c r="N24" s="311"/>
      <c r="O24" s="346"/>
      <c r="P24" s="326"/>
      <c r="Q24" s="327"/>
      <c r="R24" s="328"/>
      <c r="S24" s="335"/>
      <c r="T24" s="6">
        <v>6</v>
      </c>
      <c r="U24" s="5">
        <v>6</v>
      </c>
      <c r="V24" s="36">
        <v>5</v>
      </c>
      <c r="W24" s="37" t="s">
        <v>117</v>
      </c>
      <c r="X24" s="265"/>
      <c r="Y24" s="5"/>
      <c r="Z24" s="311"/>
      <c r="AA24" s="312"/>
      <c r="AB24" s="265">
        <f t="shared" si="0"/>
        <v>6</v>
      </c>
      <c r="AC24" s="5">
        <f t="shared" si="1"/>
        <v>6</v>
      </c>
      <c r="AD24" s="5">
        <f t="shared" si="2"/>
        <v>5</v>
      </c>
      <c r="AE24" s="216">
        <f t="shared" si="3"/>
        <v>12</v>
      </c>
      <c r="AF24" s="178" t="s">
        <v>198</v>
      </c>
      <c r="AG24" s="528" t="s">
        <v>231</v>
      </c>
      <c r="AH24" s="437"/>
      <c r="AI24" s="437"/>
    </row>
    <row r="25" spans="1:35" s="535" customFormat="1" x14ac:dyDescent="0.25">
      <c r="A25" s="215" t="s">
        <v>163</v>
      </c>
      <c r="B25" s="34" t="s">
        <v>31</v>
      </c>
      <c r="C25" s="253" t="s">
        <v>108</v>
      </c>
      <c r="D25" s="326"/>
      <c r="E25" s="327"/>
      <c r="F25" s="332"/>
      <c r="G25" s="333"/>
      <c r="H25" s="326"/>
      <c r="I25" s="327"/>
      <c r="J25" s="328"/>
      <c r="K25" s="329"/>
      <c r="L25" s="265"/>
      <c r="M25" s="5"/>
      <c r="N25" s="311"/>
      <c r="O25" s="346"/>
      <c r="P25" s="326"/>
      <c r="Q25" s="327"/>
      <c r="R25" s="328"/>
      <c r="S25" s="335"/>
      <c r="T25" s="6"/>
      <c r="U25" s="5"/>
      <c r="V25" s="36"/>
      <c r="W25" s="37"/>
      <c r="X25" s="265">
        <v>10</v>
      </c>
      <c r="Y25" s="5">
        <v>12</v>
      </c>
      <c r="Z25" s="311">
        <v>4</v>
      </c>
      <c r="AA25" s="312" t="s">
        <v>110</v>
      </c>
      <c r="AB25" s="265">
        <f t="shared" si="0"/>
        <v>10</v>
      </c>
      <c r="AC25" s="5">
        <f t="shared" si="1"/>
        <v>12</v>
      </c>
      <c r="AD25" s="5">
        <f t="shared" si="2"/>
        <v>4</v>
      </c>
      <c r="AE25" s="216">
        <f t="shared" si="3"/>
        <v>22</v>
      </c>
      <c r="AF25" s="178" t="s">
        <v>199</v>
      </c>
      <c r="AG25" s="438" t="s">
        <v>229</v>
      </c>
      <c r="AH25" s="437"/>
      <c r="AI25" s="437"/>
    </row>
    <row r="26" spans="1:35" s="535" customFormat="1" ht="15.75" customHeight="1" x14ac:dyDescent="0.25">
      <c r="A26" s="215" t="s">
        <v>254</v>
      </c>
      <c r="B26" s="34" t="s">
        <v>31</v>
      </c>
      <c r="C26" s="253" t="s">
        <v>109</v>
      </c>
      <c r="D26" s="326"/>
      <c r="E26" s="327"/>
      <c r="F26" s="332"/>
      <c r="G26" s="333"/>
      <c r="H26" s="326"/>
      <c r="I26" s="327"/>
      <c r="J26" s="328"/>
      <c r="K26" s="329"/>
      <c r="L26" s="265"/>
      <c r="M26" s="5"/>
      <c r="N26" s="311"/>
      <c r="O26" s="346"/>
      <c r="P26" s="326"/>
      <c r="Q26" s="327"/>
      <c r="R26" s="328"/>
      <c r="S26" s="335"/>
      <c r="T26" s="6"/>
      <c r="U26" s="5"/>
      <c r="V26" s="36"/>
      <c r="W26" s="37"/>
      <c r="X26" s="265">
        <v>6</v>
      </c>
      <c r="Y26" s="5">
        <v>8</v>
      </c>
      <c r="Z26" s="311">
        <v>4</v>
      </c>
      <c r="AA26" s="312" t="s">
        <v>110</v>
      </c>
      <c r="AB26" s="265">
        <f t="shared" si="0"/>
        <v>6</v>
      </c>
      <c r="AC26" s="5">
        <f t="shared" si="1"/>
        <v>8</v>
      </c>
      <c r="AD26" s="5">
        <f t="shared" si="2"/>
        <v>4</v>
      </c>
      <c r="AE26" s="216">
        <f t="shared" si="3"/>
        <v>14</v>
      </c>
      <c r="AF26" s="178" t="s">
        <v>199</v>
      </c>
      <c r="AG26" s="177" t="s">
        <v>230</v>
      </c>
      <c r="AH26" s="437"/>
      <c r="AI26" s="437"/>
    </row>
    <row r="27" spans="1:35" s="535" customFormat="1" ht="15.75" customHeight="1" x14ac:dyDescent="0.25">
      <c r="A27" s="215" t="s">
        <v>338</v>
      </c>
      <c r="B27" s="34" t="s">
        <v>31</v>
      </c>
      <c r="C27" s="253" t="s">
        <v>339</v>
      </c>
      <c r="D27" s="326"/>
      <c r="E27" s="327"/>
      <c r="F27" s="332"/>
      <c r="G27" s="333"/>
      <c r="H27" s="326"/>
      <c r="I27" s="327"/>
      <c r="J27" s="328"/>
      <c r="K27" s="329"/>
      <c r="L27" s="265"/>
      <c r="M27" s="5"/>
      <c r="N27" s="311"/>
      <c r="O27" s="346"/>
      <c r="P27" s="326"/>
      <c r="Q27" s="327"/>
      <c r="R27" s="328"/>
      <c r="S27" s="329"/>
      <c r="T27" s="6"/>
      <c r="U27" s="5"/>
      <c r="V27" s="36"/>
      <c r="W27" s="37"/>
      <c r="X27" s="265">
        <v>6</v>
      </c>
      <c r="Y27" s="5">
        <v>8</v>
      </c>
      <c r="Z27" s="311">
        <v>4</v>
      </c>
      <c r="AA27" s="312" t="s">
        <v>110</v>
      </c>
      <c r="AB27" s="265">
        <f t="shared" si="0"/>
        <v>6</v>
      </c>
      <c r="AC27" s="5">
        <f t="shared" si="1"/>
        <v>8</v>
      </c>
      <c r="AD27" s="5">
        <f t="shared" si="2"/>
        <v>4</v>
      </c>
      <c r="AE27" s="216">
        <f t="shared" si="3"/>
        <v>14</v>
      </c>
      <c r="AF27" s="178" t="s">
        <v>199</v>
      </c>
      <c r="AG27" s="476" t="s">
        <v>228</v>
      </c>
      <c r="AH27" s="437"/>
      <c r="AI27" s="437"/>
    </row>
    <row r="28" spans="1:35" s="536" customFormat="1" ht="15.75" customHeight="1" x14ac:dyDescent="0.25">
      <c r="A28" s="215" t="s">
        <v>272</v>
      </c>
      <c r="B28" s="34" t="s">
        <v>31</v>
      </c>
      <c r="C28" s="481" t="s">
        <v>269</v>
      </c>
      <c r="D28" s="326"/>
      <c r="E28" s="327"/>
      <c r="F28" s="332"/>
      <c r="G28" s="333"/>
      <c r="H28" s="326"/>
      <c r="I28" s="327"/>
      <c r="J28" s="328"/>
      <c r="K28" s="329"/>
      <c r="L28" s="265"/>
      <c r="M28" s="5"/>
      <c r="N28" s="311"/>
      <c r="O28" s="346"/>
      <c r="P28" s="326"/>
      <c r="Q28" s="327"/>
      <c r="R28" s="328"/>
      <c r="S28" s="329"/>
      <c r="T28" s="6"/>
      <c r="U28" s="5">
        <v>6</v>
      </c>
      <c r="V28" s="489">
        <v>4</v>
      </c>
      <c r="W28" s="490" t="s">
        <v>110</v>
      </c>
      <c r="X28" s="326"/>
      <c r="Y28" s="5"/>
      <c r="Z28" s="484"/>
      <c r="AA28" s="485"/>
      <c r="AB28" s="265" t="str">
        <f t="shared" ref="AB28:AB30" si="4">IF(D28+H28+L28+P28+T28+X28=0,"",D28+H28+L28+P28+T28+X28)</f>
        <v/>
      </c>
      <c r="AC28" s="5">
        <f t="shared" ref="AC28:AC30" si="5">IF(E28+I28+M28+Q28+U28+Y28=0,"",E28+I28+M28+Q28+U28+Y28)</f>
        <v>6</v>
      </c>
      <c r="AD28" s="5">
        <f t="shared" ref="AD28:AD30" si="6">IF(J28+F28+N28+R28+V28+Z28=0,"",J28+F28+N28+R28+V28+Z28)</f>
        <v>4</v>
      </c>
      <c r="AE28" s="216">
        <f t="shared" ref="AE28:AE30" si="7">IF(D28+E28+H28+I28+L28+M28+P28+Q28+T28+U28+X28+Y28=0,"",D28+E28+H28+I28+L28+M28+P28+Q28+T28+U28+X28+Y28)</f>
        <v>6</v>
      </c>
      <c r="AF28" s="487" t="s">
        <v>199</v>
      </c>
      <c r="AG28" s="488" t="s">
        <v>229</v>
      </c>
      <c r="AH28" s="491"/>
      <c r="AI28" s="491"/>
    </row>
    <row r="29" spans="1:35" s="536" customFormat="1" ht="15.75" customHeight="1" x14ac:dyDescent="0.25">
      <c r="A29" s="215" t="s">
        <v>268</v>
      </c>
      <c r="B29" s="34" t="s">
        <v>31</v>
      </c>
      <c r="C29" s="481" t="s">
        <v>111</v>
      </c>
      <c r="D29" s="326"/>
      <c r="E29" s="327"/>
      <c r="F29" s="332"/>
      <c r="G29" s="333"/>
      <c r="H29" s="326"/>
      <c r="I29" s="327"/>
      <c r="J29" s="328"/>
      <c r="K29" s="329"/>
      <c r="L29" s="265"/>
      <c r="M29" s="5"/>
      <c r="N29" s="311"/>
      <c r="O29" s="346"/>
      <c r="P29" s="326"/>
      <c r="Q29" s="327"/>
      <c r="R29" s="328"/>
      <c r="S29" s="329"/>
      <c r="T29" s="6"/>
      <c r="U29" s="5"/>
      <c r="V29" s="489"/>
      <c r="W29" s="490"/>
      <c r="X29" s="326"/>
      <c r="Y29" s="5">
        <v>16</v>
      </c>
      <c r="Z29" s="484">
        <v>8</v>
      </c>
      <c r="AA29" s="485" t="s">
        <v>110</v>
      </c>
      <c r="AB29" s="265" t="str">
        <f t="shared" si="4"/>
        <v/>
      </c>
      <c r="AC29" s="5">
        <f t="shared" si="5"/>
        <v>16</v>
      </c>
      <c r="AD29" s="5">
        <f t="shared" si="6"/>
        <v>8</v>
      </c>
      <c r="AE29" s="216">
        <f t="shared" si="7"/>
        <v>16</v>
      </c>
      <c r="AF29" s="487" t="s">
        <v>199</v>
      </c>
      <c r="AG29" s="488" t="s">
        <v>229</v>
      </c>
    </row>
    <row r="30" spans="1:35" s="535" customFormat="1" ht="15.75" customHeight="1" x14ac:dyDescent="0.25">
      <c r="A30" s="171" t="s">
        <v>156</v>
      </c>
      <c r="B30" s="480" t="s">
        <v>14</v>
      </c>
      <c r="C30" s="537" t="s">
        <v>19</v>
      </c>
      <c r="D30" s="326"/>
      <c r="E30" s="327"/>
      <c r="F30" s="332"/>
      <c r="G30" s="333"/>
      <c r="H30" s="326"/>
      <c r="I30" s="327">
        <v>120</v>
      </c>
      <c r="J30" s="328">
        <v>4</v>
      </c>
      <c r="K30" s="329" t="s">
        <v>125</v>
      </c>
      <c r="L30" s="265"/>
      <c r="M30" s="5"/>
      <c r="N30" s="311"/>
      <c r="O30" s="346"/>
      <c r="P30" s="326"/>
      <c r="Q30" s="327"/>
      <c r="R30" s="328"/>
      <c r="S30" s="329"/>
      <c r="T30" s="6"/>
      <c r="U30" s="5"/>
      <c r="V30" s="36"/>
      <c r="W30" s="37"/>
      <c r="X30" s="265"/>
      <c r="Y30" s="5"/>
      <c r="Z30" s="311"/>
      <c r="AA30" s="312"/>
      <c r="AB30" s="265" t="str">
        <f t="shared" si="4"/>
        <v/>
      </c>
      <c r="AC30" s="5">
        <f t="shared" si="5"/>
        <v>120</v>
      </c>
      <c r="AD30" s="5">
        <f t="shared" si="6"/>
        <v>4</v>
      </c>
      <c r="AE30" s="216">
        <f t="shared" si="7"/>
        <v>120</v>
      </c>
      <c r="AF30" s="538" t="s">
        <v>199</v>
      </c>
      <c r="AG30" s="539" t="s">
        <v>229</v>
      </c>
    </row>
    <row r="31" spans="1:35" s="535" customFormat="1" ht="15.75" customHeight="1" x14ac:dyDescent="0.25">
      <c r="A31" s="171" t="s">
        <v>157</v>
      </c>
      <c r="B31" s="480" t="s">
        <v>14</v>
      </c>
      <c r="C31" s="537" t="s">
        <v>20</v>
      </c>
      <c r="D31" s="326"/>
      <c r="E31" s="327"/>
      <c r="F31" s="332"/>
      <c r="G31" s="333"/>
      <c r="H31" s="326"/>
      <c r="I31" s="327"/>
      <c r="J31" s="328"/>
      <c r="K31" s="329"/>
      <c r="L31" s="265"/>
      <c r="M31" s="5"/>
      <c r="N31" s="311"/>
      <c r="O31" s="346"/>
      <c r="P31" s="326"/>
      <c r="Q31" s="327">
        <v>120</v>
      </c>
      <c r="R31" s="328">
        <v>4</v>
      </c>
      <c r="S31" s="329" t="s">
        <v>125</v>
      </c>
      <c r="T31" s="6"/>
      <c r="U31" s="5"/>
      <c r="V31" s="36"/>
      <c r="W31" s="37"/>
      <c r="X31" s="265"/>
      <c r="Y31" s="5"/>
      <c r="Z31" s="311"/>
      <c r="AA31" s="312"/>
      <c r="AB31" s="265" t="str">
        <f t="shared" si="0"/>
        <v/>
      </c>
      <c r="AC31" s="5">
        <f t="shared" si="1"/>
        <v>120</v>
      </c>
      <c r="AD31" s="5">
        <f t="shared" si="2"/>
        <v>4</v>
      </c>
      <c r="AE31" s="216">
        <f t="shared" si="3"/>
        <v>120</v>
      </c>
      <c r="AF31" s="538" t="s">
        <v>199</v>
      </c>
      <c r="AG31" s="539" t="s">
        <v>229</v>
      </c>
    </row>
    <row r="32" spans="1:35" s="68" customFormat="1" ht="15.75" customHeight="1" x14ac:dyDescent="0.25">
      <c r="A32" s="217"/>
      <c r="B32" s="34"/>
      <c r="C32" s="254"/>
      <c r="D32" s="326"/>
      <c r="E32" s="327"/>
      <c r="F32" s="332"/>
      <c r="G32" s="333"/>
      <c r="H32" s="326"/>
      <c r="I32" s="327"/>
      <c r="J32" s="328"/>
      <c r="K32" s="329"/>
      <c r="L32" s="265"/>
      <c r="M32" s="5"/>
      <c r="N32" s="311"/>
      <c r="O32" s="346"/>
      <c r="P32" s="326"/>
      <c r="Q32" s="327"/>
      <c r="R32" s="328"/>
      <c r="S32" s="335"/>
      <c r="T32" s="6"/>
      <c r="U32" s="5"/>
      <c r="V32" s="36"/>
      <c r="W32" s="37"/>
      <c r="X32" s="265"/>
      <c r="Y32" s="5"/>
      <c r="Z32" s="311"/>
      <c r="AA32" s="312"/>
      <c r="AB32" s="265" t="str">
        <f t="shared" si="0"/>
        <v/>
      </c>
      <c r="AC32" s="5" t="str">
        <f t="shared" si="1"/>
        <v/>
      </c>
      <c r="AD32" s="5" t="str">
        <f t="shared" si="2"/>
        <v/>
      </c>
      <c r="AE32" s="216" t="str">
        <f t="shared" si="3"/>
        <v/>
      </c>
      <c r="AF32" s="178"/>
      <c r="AG32" s="177"/>
    </row>
    <row r="33" spans="1:33" s="68" customFormat="1" ht="15.75" customHeight="1" x14ac:dyDescent="0.25">
      <c r="A33" s="217"/>
      <c r="B33" s="34"/>
      <c r="C33" s="254"/>
      <c r="D33" s="326"/>
      <c r="E33" s="327"/>
      <c r="F33" s="332"/>
      <c r="G33" s="333"/>
      <c r="H33" s="326"/>
      <c r="I33" s="327"/>
      <c r="J33" s="328"/>
      <c r="K33" s="329"/>
      <c r="L33" s="265"/>
      <c r="M33" s="5"/>
      <c r="N33" s="311"/>
      <c r="O33" s="346"/>
      <c r="P33" s="326"/>
      <c r="Q33" s="327"/>
      <c r="R33" s="328"/>
      <c r="S33" s="335"/>
      <c r="T33" s="6"/>
      <c r="U33" s="5"/>
      <c r="V33" s="36"/>
      <c r="W33" s="37"/>
      <c r="X33" s="265"/>
      <c r="Y33" s="5"/>
      <c r="Z33" s="311"/>
      <c r="AA33" s="312"/>
      <c r="AB33" s="265" t="str">
        <f t="shared" si="0"/>
        <v/>
      </c>
      <c r="AC33" s="5" t="str">
        <f t="shared" si="1"/>
        <v/>
      </c>
      <c r="AD33" s="5" t="str">
        <f t="shared" si="2"/>
        <v/>
      </c>
      <c r="AE33" s="216" t="str">
        <f t="shared" si="3"/>
        <v/>
      </c>
      <c r="AF33" s="178"/>
      <c r="AG33" s="177"/>
    </row>
    <row r="34" spans="1:33" s="68" customFormat="1" ht="15.75" customHeight="1" x14ac:dyDescent="0.25">
      <c r="A34" s="217"/>
      <c r="B34" s="34"/>
      <c r="C34" s="254"/>
      <c r="D34" s="326"/>
      <c r="E34" s="327"/>
      <c r="F34" s="332"/>
      <c r="G34" s="333"/>
      <c r="H34" s="326"/>
      <c r="I34" s="327"/>
      <c r="J34" s="328"/>
      <c r="K34" s="329"/>
      <c r="L34" s="265"/>
      <c r="M34" s="5"/>
      <c r="N34" s="311"/>
      <c r="O34" s="346"/>
      <c r="P34" s="326"/>
      <c r="Q34" s="327"/>
      <c r="R34" s="328"/>
      <c r="S34" s="335"/>
      <c r="T34" s="6"/>
      <c r="U34" s="5"/>
      <c r="V34" s="36"/>
      <c r="W34" s="37"/>
      <c r="X34" s="265"/>
      <c r="Y34" s="5"/>
      <c r="Z34" s="311"/>
      <c r="AA34" s="312"/>
      <c r="AB34" s="265" t="str">
        <f t="shared" si="0"/>
        <v/>
      </c>
      <c r="AC34" s="5" t="str">
        <f t="shared" si="1"/>
        <v/>
      </c>
      <c r="AD34" s="5" t="str">
        <f t="shared" si="2"/>
        <v/>
      </c>
      <c r="AE34" s="216" t="str">
        <f t="shared" si="3"/>
        <v/>
      </c>
      <c r="AF34" s="178"/>
      <c r="AG34" s="177"/>
    </row>
    <row r="35" spans="1:33" s="68" customFormat="1" ht="15.75" customHeight="1" x14ac:dyDescent="0.25">
      <c r="A35" s="217"/>
      <c r="B35" s="34"/>
      <c r="C35" s="254"/>
      <c r="D35" s="326"/>
      <c r="E35" s="327"/>
      <c r="F35" s="332"/>
      <c r="G35" s="333"/>
      <c r="H35" s="326"/>
      <c r="I35" s="327"/>
      <c r="J35" s="328"/>
      <c r="K35" s="329"/>
      <c r="L35" s="265"/>
      <c r="M35" s="5"/>
      <c r="N35" s="311"/>
      <c r="O35" s="346"/>
      <c r="P35" s="326"/>
      <c r="Q35" s="327"/>
      <c r="R35" s="328"/>
      <c r="S35" s="335"/>
      <c r="T35" s="6"/>
      <c r="U35" s="5"/>
      <c r="V35" s="36"/>
      <c r="W35" s="37"/>
      <c r="X35" s="265"/>
      <c r="Y35" s="5"/>
      <c r="Z35" s="311"/>
      <c r="AA35" s="312"/>
      <c r="AB35" s="265" t="str">
        <f t="shared" si="0"/>
        <v/>
      </c>
      <c r="AC35" s="5" t="str">
        <f t="shared" si="1"/>
        <v/>
      </c>
      <c r="AD35" s="5" t="str">
        <f t="shared" si="2"/>
        <v/>
      </c>
      <c r="AE35" s="216" t="str">
        <f t="shared" si="3"/>
        <v/>
      </c>
      <c r="AF35" s="178"/>
      <c r="AG35" s="177"/>
    </row>
    <row r="36" spans="1:33" s="68" customFormat="1" ht="15.75" customHeight="1" x14ac:dyDescent="0.25">
      <c r="A36" s="217"/>
      <c r="B36" s="34"/>
      <c r="C36" s="254"/>
      <c r="D36" s="326"/>
      <c r="E36" s="327"/>
      <c r="F36" s="332"/>
      <c r="G36" s="333"/>
      <c r="H36" s="326"/>
      <c r="I36" s="327"/>
      <c r="J36" s="328"/>
      <c r="K36" s="329"/>
      <c r="L36" s="265"/>
      <c r="M36" s="5"/>
      <c r="N36" s="311"/>
      <c r="O36" s="346"/>
      <c r="P36" s="326"/>
      <c r="Q36" s="327"/>
      <c r="R36" s="328"/>
      <c r="S36" s="335"/>
      <c r="T36" s="6"/>
      <c r="U36" s="5"/>
      <c r="V36" s="36"/>
      <c r="W36" s="37"/>
      <c r="X36" s="265"/>
      <c r="Y36" s="5"/>
      <c r="Z36" s="311"/>
      <c r="AA36" s="312"/>
      <c r="AB36" s="265" t="str">
        <f t="shared" si="0"/>
        <v/>
      </c>
      <c r="AC36" s="5" t="str">
        <f t="shared" si="1"/>
        <v/>
      </c>
      <c r="AD36" s="5" t="str">
        <f t="shared" si="2"/>
        <v/>
      </c>
      <c r="AE36" s="216" t="str">
        <f t="shared" si="3"/>
        <v/>
      </c>
      <c r="AF36" s="178"/>
      <c r="AG36" s="177"/>
    </row>
    <row r="37" spans="1:33" s="1" customFormat="1" ht="15.75" customHeight="1" x14ac:dyDescent="0.25">
      <c r="A37" s="217"/>
      <c r="B37" s="34"/>
      <c r="C37" s="254"/>
      <c r="D37" s="326"/>
      <c r="E37" s="327"/>
      <c r="F37" s="332"/>
      <c r="G37" s="333"/>
      <c r="H37" s="326"/>
      <c r="I37" s="327"/>
      <c r="J37" s="328"/>
      <c r="K37" s="329"/>
      <c r="L37" s="265"/>
      <c r="M37" s="5"/>
      <c r="N37" s="311"/>
      <c r="O37" s="346"/>
      <c r="P37" s="326"/>
      <c r="Q37" s="327"/>
      <c r="R37" s="328"/>
      <c r="S37" s="335"/>
      <c r="T37" s="6"/>
      <c r="U37" s="5"/>
      <c r="V37" s="36"/>
      <c r="W37" s="37"/>
      <c r="X37" s="265"/>
      <c r="Y37" s="5"/>
      <c r="Z37" s="311"/>
      <c r="AA37" s="312"/>
      <c r="AB37" s="265" t="str">
        <f t="shared" si="0"/>
        <v/>
      </c>
      <c r="AC37" s="5" t="str">
        <f t="shared" si="1"/>
        <v/>
      </c>
      <c r="AD37" s="5" t="str">
        <f t="shared" si="2"/>
        <v/>
      </c>
      <c r="AE37" s="216" t="str">
        <f t="shared" si="3"/>
        <v/>
      </c>
      <c r="AF37" s="151"/>
      <c r="AG37" s="140"/>
    </row>
    <row r="38" spans="1:33" ht="15.75" customHeight="1" x14ac:dyDescent="0.25">
      <c r="A38" s="217"/>
      <c r="B38" s="34"/>
      <c r="C38" s="254"/>
      <c r="D38" s="326"/>
      <c r="E38" s="327"/>
      <c r="F38" s="332"/>
      <c r="G38" s="333"/>
      <c r="H38" s="326"/>
      <c r="I38" s="327"/>
      <c r="J38" s="328"/>
      <c r="K38" s="329"/>
      <c r="L38" s="265"/>
      <c r="M38" s="5"/>
      <c r="N38" s="311"/>
      <c r="O38" s="346"/>
      <c r="P38" s="326"/>
      <c r="Q38" s="327"/>
      <c r="R38" s="328"/>
      <c r="S38" s="335"/>
      <c r="T38" s="6"/>
      <c r="U38" s="5"/>
      <c r="V38" s="36"/>
      <c r="W38" s="37"/>
      <c r="X38" s="266"/>
      <c r="Y38" s="319"/>
      <c r="Z38" s="320"/>
      <c r="AA38" s="321"/>
      <c r="AB38" s="266" t="str">
        <f t="shared" si="0"/>
        <v/>
      </c>
      <c r="AC38" s="319" t="str">
        <f t="shared" si="1"/>
        <v/>
      </c>
      <c r="AD38" s="319" t="str">
        <f t="shared" si="2"/>
        <v/>
      </c>
      <c r="AE38" s="345" t="str">
        <f t="shared" si="3"/>
        <v/>
      </c>
      <c r="AF38" s="151"/>
      <c r="AG38" s="140"/>
    </row>
    <row r="39" spans="1:33" s="85" customFormat="1" ht="15.75" customHeight="1" thickBot="1" x14ac:dyDescent="0.35">
      <c r="A39" s="218"/>
      <c r="B39" s="8"/>
      <c r="C39" s="127" t="s">
        <v>42</v>
      </c>
      <c r="D39" s="257">
        <f>SUM(D12:D38)</f>
        <v>0</v>
      </c>
      <c r="E39" s="93">
        <f>SUM(E12:E38)</f>
        <v>0</v>
      </c>
      <c r="F39" s="93">
        <f>SUM(F12:F38)</f>
        <v>0</v>
      </c>
      <c r="G39" s="148" t="s">
        <v>16</v>
      </c>
      <c r="H39" s="257">
        <f>SUM(H12:H38)</f>
        <v>0</v>
      </c>
      <c r="I39" s="93">
        <f>SUM(I12:I38)</f>
        <v>120</v>
      </c>
      <c r="J39" s="93">
        <f>SUM(J12:J38)</f>
        <v>4</v>
      </c>
      <c r="K39" s="285" t="s">
        <v>16</v>
      </c>
      <c r="L39" s="315">
        <f>SUM(L12:L38)</f>
        <v>6</v>
      </c>
      <c r="M39" s="316">
        <f>SUM(M12:M38)</f>
        <v>6</v>
      </c>
      <c r="N39" s="316">
        <f>SUM(N12:N38)</f>
        <v>4</v>
      </c>
      <c r="O39" s="317" t="s">
        <v>16</v>
      </c>
      <c r="P39" s="257">
        <f>SUM(P12:P38)</f>
        <v>40</v>
      </c>
      <c r="Q39" s="93">
        <f>SUM(Q12:Q38)</f>
        <v>160</v>
      </c>
      <c r="R39" s="93">
        <f>SUM(R12:R38)</f>
        <v>23</v>
      </c>
      <c r="S39" s="148" t="s">
        <v>16</v>
      </c>
      <c r="T39" s="283">
        <f>SUM(T12:T38)</f>
        <v>40</v>
      </c>
      <c r="U39" s="93">
        <f>SUM(U12:U38)</f>
        <v>56</v>
      </c>
      <c r="V39" s="93">
        <f>SUM(V12:V38)</f>
        <v>27</v>
      </c>
      <c r="W39" s="148" t="s">
        <v>16</v>
      </c>
      <c r="X39" s="93">
        <f>SUM(X12:X38)</f>
        <v>22</v>
      </c>
      <c r="Y39" s="93">
        <f>SUM(Y12:Y38)</f>
        <v>44</v>
      </c>
      <c r="Z39" s="93">
        <f>SUM(Z12:Z38)</f>
        <v>20</v>
      </c>
      <c r="AA39" s="148" t="s">
        <v>16</v>
      </c>
      <c r="AB39" s="93">
        <f>SUM(AB12:AB38)</f>
        <v>108</v>
      </c>
      <c r="AC39" s="93">
        <f>SUM(AC12:AC38)</f>
        <v>386</v>
      </c>
      <c r="AD39" s="93">
        <f>SUM(AD12:AD38)</f>
        <v>78</v>
      </c>
      <c r="AE39" s="219">
        <f>SUM(AE12:AE38)</f>
        <v>494</v>
      </c>
    </row>
    <row r="40" spans="1:33" s="85" customFormat="1" ht="15.75" customHeight="1" thickBot="1" x14ac:dyDescent="0.35">
      <c r="A40" s="125"/>
      <c r="B40" s="126"/>
      <c r="C40" s="251" t="s">
        <v>35</v>
      </c>
      <c r="D40" s="84">
        <f>D10+D39</f>
        <v>58</v>
      </c>
      <c r="E40" s="84">
        <f>E10+E39</f>
        <v>72</v>
      </c>
      <c r="F40" s="84">
        <f>F10+F39</f>
        <v>30</v>
      </c>
      <c r="G40" s="149" t="s">
        <v>16</v>
      </c>
      <c r="H40" s="84">
        <f>H10+H39</f>
        <v>50</v>
      </c>
      <c r="I40" s="84">
        <f>I10+I39</f>
        <v>180</v>
      </c>
      <c r="J40" s="84">
        <f>J10+J39</f>
        <v>30</v>
      </c>
      <c r="K40" s="149" t="s">
        <v>16</v>
      </c>
      <c r="L40" s="84">
        <f>L10+L39</f>
        <v>54</v>
      </c>
      <c r="M40" s="84">
        <f>M10+M39</f>
        <v>56</v>
      </c>
      <c r="N40" s="84">
        <f>N10+N39</f>
        <v>30</v>
      </c>
      <c r="O40" s="149" t="s">
        <v>16</v>
      </c>
      <c r="P40" s="84">
        <f>P10+P39</f>
        <v>54</v>
      </c>
      <c r="Q40" s="84">
        <f>Q10+Q39</f>
        <v>176</v>
      </c>
      <c r="R40" s="84">
        <f>R10+R39</f>
        <v>30</v>
      </c>
      <c r="S40" s="149" t="s">
        <v>16</v>
      </c>
      <c r="T40" s="84">
        <f>T10+T39</f>
        <v>46</v>
      </c>
      <c r="U40" s="84">
        <f>U10+U39</f>
        <v>64</v>
      </c>
      <c r="V40" s="84">
        <f>V10+V39</f>
        <v>30</v>
      </c>
      <c r="W40" s="149" t="s">
        <v>16</v>
      </c>
      <c r="X40" s="84">
        <f>X10+X39</f>
        <v>34</v>
      </c>
      <c r="Y40" s="84">
        <f>Y10+Y39</f>
        <v>66</v>
      </c>
      <c r="Z40" s="84">
        <f>Z10+Z39</f>
        <v>30</v>
      </c>
      <c r="AA40" s="269" t="s">
        <v>16</v>
      </c>
      <c r="AB40" s="271">
        <f>AB10+AB39</f>
        <v>296</v>
      </c>
      <c r="AC40" s="271">
        <f>AC10+AC39</f>
        <v>614</v>
      </c>
      <c r="AD40" s="271">
        <f>AD10+AD39</f>
        <v>180</v>
      </c>
      <c r="AE40" s="214">
        <f>AE10+AE39</f>
        <v>910</v>
      </c>
    </row>
    <row r="41" spans="1:33" ht="18.75" customHeight="1" x14ac:dyDescent="0.3">
      <c r="A41" s="94"/>
      <c r="B41" s="95"/>
      <c r="C41" s="96" t="s">
        <v>15</v>
      </c>
      <c r="D41" s="628"/>
      <c r="E41" s="628"/>
      <c r="F41" s="628"/>
      <c r="G41" s="628"/>
      <c r="H41" s="628"/>
      <c r="I41" s="628"/>
      <c r="J41" s="628"/>
      <c r="K41" s="628"/>
      <c r="L41" s="628"/>
      <c r="M41" s="628"/>
      <c r="N41" s="628"/>
      <c r="O41" s="628"/>
      <c r="P41" s="628"/>
      <c r="Q41" s="628"/>
      <c r="R41" s="628"/>
      <c r="S41" s="628"/>
      <c r="T41" s="628"/>
      <c r="U41" s="628"/>
      <c r="V41" s="628"/>
      <c r="W41" s="628"/>
      <c r="X41" s="628"/>
      <c r="Y41" s="628"/>
      <c r="Z41" s="628"/>
      <c r="AA41" s="628"/>
      <c r="AB41" s="629"/>
      <c r="AC41" s="629"/>
      <c r="AD41" s="629"/>
      <c r="AE41" s="630"/>
      <c r="AF41" s="211"/>
      <c r="AG41" s="141"/>
    </row>
    <row r="42" spans="1:33" s="68" customFormat="1" ht="15.75" customHeight="1" x14ac:dyDescent="0.25">
      <c r="A42" s="171" t="s">
        <v>158</v>
      </c>
      <c r="B42" s="35" t="s">
        <v>14</v>
      </c>
      <c r="C42" s="170" t="s">
        <v>93</v>
      </c>
      <c r="D42" s="291"/>
      <c r="E42" s="292"/>
      <c r="F42" s="293"/>
      <c r="G42" s="294"/>
      <c r="H42" s="291"/>
      <c r="I42" s="292"/>
      <c r="J42" s="303"/>
      <c r="K42" s="304"/>
      <c r="L42" s="267"/>
      <c r="M42" s="289"/>
      <c r="N42" s="309"/>
      <c r="O42" s="310"/>
      <c r="P42" s="267"/>
      <c r="Q42" s="289"/>
      <c r="R42" s="309"/>
      <c r="S42" s="310"/>
      <c r="T42" s="267"/>
      <c r="U42" s="289"/>
      <c r="V42" s="309"/>
      <c r="W42" s="310"/>
      <c r="X42" s="267"/>
      <c r="Y42" s="289"/>
      <c r="Z42" s="309"/>
      <c r="AA42" s="310"/>
      <c r="AB42" s="5"/>
      <c r="AC42" s="5"/>
      <c r="AD42" s="40" t="s">
        <v>16</v>
      </c>
      <c r="AE42" s="216"/>
      <c r="AF42" s="178" t="s">
        <v>199</v>
      </c>
      <c r="AG42" s="200" t="s">
        <v>229</v>
      </c>
    </row>
    <row r="43" spans="1:33" s="68" customFormat="1" ht="15.75" customHeight="1" x14ac:dyDescent="0.25">
      <c r="A43" s="172" t="s">
        <v>159</v>
      </c>
      <c r="B43" s="35" t="s">
        <v>14</v>
      </c>
      <c r="C43" s="258" t="s">
        <v>94</v>
      </c>
      <c r="D43" s="295"/>
      <c r="E43" s="296"/>
      <c r="F43" s="297"/>
      <c r="G43" s="298"/>
      <c r="H43" s="295"/>
      <c r="I43" s="296"/>
      <c r="J43" s="305"/>
      <c r="K43" s="306"/>
      <c r="L43" s="265"/>
      <c r="M43" s="5"/>
      <c r="N43" s="311"/>
      <c r="O43" s="312"/>
      <c r="P43" s="265"/>
      <c r="Q43" s="5"/>
      <c r="R43" s="311"/>
      <c r="S43" s="312"/>
      <c r="T43" s="265"/>
      <c r="U43" s="5"/>
      <c r="V43" s="311"/>
      <c r="W43" s="312"/>
      <c r="X43" s="265"/>
      <c r="Y43" s="5"/>
      <c r="Z43" s="311"/>
      <c r="AA43" s="312"/>
      <c r="AB43" s="5"/>
      <c r="AC43" s="5"/>
      <c r="AD43" s="40" t="s">
        <v>16</v>
      </c>
      <c r="AE43" s="216"/>
      <c r="AF43" s="178" t="s">
        <v>199</v>
      </c>
      <c r="AG43" s="200" t="s">
        <v>229</v>
      </c>
    </row>
    <row r="44" spans="1:33" s="68" customFormat="1" ht="15.75" customHeight="1" thickBot="1" x14ac:dyDescent="0.3">
      <c r="A44" s="69"/>
      <c r="B44" s="35" t="s">
        <v>14</v>
      </c>
      <c r="C44" s="259"/>
      <c r="D44" s="299"/>
      <c r="E44" s="300"/>
      <c r="F44" s="301"/>
      <c r="G44" s="302"/>
      <c r="H44" s="299"/>
      <c r="I44" s="300"/>
      <c r="J44" s="307"/>
      <c r="K44" s="308"/>
      <c r="L44" s="268"/>
      <c r="M44" s="290"/>
      <c r="N44" s="313"/>
      <c r="O44" s="314"/>
      <c r="P44" s="268"/>
      <c r="Q44" s="290"/>
      <c r="R44" s="313"/>
      <c r="S44" s="314"/>
      <c r="T44" s="268"/>
      <c r="U44" s="290"/>
      <c r="V44" s="313"/>
      <c r="W44" s="314"/>
      <c r="X44" s="268"/>
      <c r="Y44" s="290"/>
      <c r="Z44" s="313"/>
      <c r="AA44" s="314"/>
      <c r="AB44" s="13"/>
      <c r="AC44" s="13"/>
      <c r="AD44" s="47" t="s">
        <v>16</v>
      </c>
      <c r="AE44" s="216"/>
      <c r="AF44" s="212"/>
      <c r="AG44" s="143"/>
    </row>
    <row r="45" spans="1:33" ht="15.75" customHeight="1" thickBot="1" x14ac:dyDescent="0.35">
      <c r="A45" s="97"/>
      <c r="B45" s="98"/>
      <c r="C45" s="260" t="s">
        <v>17</v>
      </c>
      <c r="D45" s="261">
        <f>SUM(D42:D44)</f>
        <v>0</v>
      </c>
      <c r="E45" s="99">
        <f>SUM(E42:E44)</f>
        <v>0</v>
      </c>
      <c r="F45" s="100" t="s">
        <v>16</v>
      </c>
      <c r="G45" s="101" t="s">
        <v>16</v>
      </c>
      <c r="H45" s="99">
        <f>SUM(H42:H44)</f>
        <v>0</v>
      </c>
      <c r="I45" s="99">
        <f>SUM(I42:I44)</f>
        <v>0</v>
      </c>
      <c r="J45" s="100" t="s">
        <v>16</v>
      </c>
      <c r="K45" s="101" t="s">
        <v>16</v>
      </c>
      <c r="L45" s="99">
        <f>SUM(L42:L44)</f>
        <v>0</v>
      </c>
      <c r="M45" s="99">
        <f>SUM(M42:M44)</f>
        <v>0</v>
      </c>
      <c r="N45" s="102" t="s">
        <v>16</v>
      </c>
      <c r="O45" s="101" t="s">
        <v>16</v>
      </c>
      <c r="P45" s="99">
        <f>SUM(P42:P44)</f>
        <v>0</v>
      </c>
      <c r="Q45" s="99">
        <f>SUM(Q42:Q44)</f>
        <v>0</v>
      </c>
      <c r="R45" s="100" t="s">
        <v>16</v>
      </c>
      <c r="S45" s="101" t="s">
        <v>16</v>
      </c>
      <c r="T45" s="99">
        <f>SUM(T42:T44)</f>
        <v>0</v>
      </c>
      <c r="U45" s="99">
        <f>SUM(U42:U44)</f>
        <v>0</v>
      </c>
      <c r="V45" s="100" t="s">
        <v>16</v>
      </c>
      <c r="W45" s="101" t="s">
        <v>16</v>
      </c>
      <c r="X45" s="99">
        <f>SUM(X42:X44)</f>
        <v>0</v>
      </c>
      <c r="Y45" s="99">
        <f>SUM(Y42:Y44)</f>
        <v>0</v>
      </c>
      <c r="Z45" s="100" t="s">
        <v>16</v>
      </c>
      <c r="AA45" s="101" t="s">
        <v>16</v>
      </c>
      <c r="AB45" s="247" t="str">
        <f t="shared" ref="AB45:AC46" si="8">IF(D45+H45+L45+P45+T45+X45=0,"",D45+H45+L45+P45+T45+X45)</f>
        <v/>
      </c>
      <c r="AC45" s="248" t="str">
        <f t="shared" si="8"/>
        <v/>
      </c>
      <c r="AD45" s="100" t="s">
        <v>16</v>
      </c>
      <c r="AE45" s="103" t="s">
        <v>34</v>
      </c>
      <c r="AF45" s="437"/>
    </row>
    <row r="46" spans="1:33" ht="15.75" customHeight="1" thickBot="1" x14ac:dyDescent="0.35">
      <c r="A46" s="104"/>
      <c r="B46" s="105"/>
      <c r="C46" s="106" t="s">
        <v>36</v>
      </c>
      <c r="D46" s="262">
        <f>D40+D45</f>
        <v>58</v>
      </c>
      <c r="E46" s="107">
        <f>E40+E45</f>
        <v>72</v>
      </c>
      <c r="F46" s="108" t="s">
        <v>16</v>
      </c>
      <c r="G46" s="109" t="s">
        <v>16</v>
      </c>
      <c r="H46" s="107">
        <f>H40+H45</f>
        <v>50</v>
      </c>
      <c r="I46" s="107">
        <f>I40+I45</f>
        <v>180</v>
      </c>
      <c r="J46" s="108" t="s">
        <v>16</v>
      </c>
      <c r="K46" s="109" t="s">
        <v>16</v>
      </c>
      <c r="L46" s="107">
        <f>L40+L45</f>
        <v>54</v>
      </c>
      <c r="M46" s="107">
        <f>M40+M45</f>
        <v>56</v>
      </c>
      <c r="N46" s="110" t="s">
        <v>16</v>
      </c>
      <c r="O46" s="109" t="s">
        <v>16</v>
      </c>
      <c r="P46" s="107">
        <f>P40+P45</f>
        <v>54</v>
      </c>
      <c r="Q46" s="107">
        <f>Q40+Q45</f>
        <v>176</v>
      </c>
      <c r="R46" s="108" t="s">
        <v>16</v>
      </c>
      <c r="S46" s="109" t="s">
        <v>16</v>
      </c>
      <c r="T46" s="107">
        <f>T40+T45</f>
        <v>46</v>
      </c>
      <c r="U46" s="107">
        <f>U40+U45</f>
        <v>64</v>
      </c>
      <c r="V46" s="108" t="s">
        <v>16</v>
      </c>
      <c r="W46" s="109" t="s">
        <v>16</v>
      </c>
      <c r="X46" s="107">
        <f>X40+X45</f>
        <v>34</v>
      </c>
      <c r="Y46" s="107">
        <f>Y40+Y45</f>
        <v>66</v>
      </c>
      <c r="Z46" s="108" t="s">
        <v>16</v>
      </c>
      <c r="AA46" s="109" t="s">
        <v>16</v>
      </c>
      <c r="AB46" s="247">
        <f t="shared" si="8"/>
        <v>296</v>
      </c>
      <c r="AC46" s="248">
        <f t="shared" si="8"/>
        <v>614</v>
      </c>
      <c r="AD46" s="100" t="s">
        <v>16</v>
      </c>
      <c r="AE46" s="103" t="s">
        <v>34</v>
      </c>
      <c r="AF46" s="437"/>
    </row>
    <row r="47" spans="1:33" ht="15.75" customHeight="1" thickTop="1" x14ac:dyDescent="0.3">
      <c r="A47" s="112"/>
      <c r="B47" s="159"/>
      <c r="C47" s="113"/>
      <c r="D47" s="628"/>
      <c r="E47" s="628"/>
      <c r="F47" s="628"/>
      <c r="G47" s="628"/>
      <c r="H47" s="628"/>
      <c r="I47" s="628"/>
      <c r="J47" s="628"/>
      <c r="K47" s="628"/>
      <c r="L47" s="628"/>
      <c r="M47" s="628"/>
      <c r="N47" s="628"/>
      <c r="O47" s="628"/>
      <c r="P47" s="628"/>
      <c r="Q47" s="628"/>
      <c r="R47" s="628"/>
      <c r="S47" s="628"/>
      <c r="T47" s="628"/>
      <c r="U47" s="628"/>
      <c r="V47" s="628"/>
      <c r="W47" s="628"/>
      <c r="X47" s="628"/>
      <c r="Y47" s="628"/>
      <c r="Z47" s="628"/>
      <c r="AA47" s="628"/>
      <c r="AB47" s="632"/>
      <c r="AC47" s="632"/>
      <c r="AD47" s="632"/>
      <c r="AE47" s="633"/>
      <c r="AF47" s="439"/>
      <c r="AG47" s="141"/>
    </row>
    <row r="48" spans="1:33" s="81" customFormat="1" ht="15.75" customHeight="1" x14ac:dyDescent="0.25">
      <c r="A48" s="173" t="s">
        <v>156</v>
      </c>
      <c r="B48" s="76" t="s">
        <v>14</v>
      </c>
      <c r="C48" s="129" t="s">
        <v>19</v>
      </c>
      <c r="D48" s="45"/>
      <c r="E48" s="45"/>
      <c r="F48" s="46"/>
      <c r="G48" s="131"/>
      <c r="H48" s="45"/>
      <c r="I48" s="45">
        <v>120</v>
      </c>
      <c r="J48" s="46"/>
      <c r="K48" s="131"/>
      <c r="L48" s="45"/>
      <c r="M48" s="45"/>
      <c r="N48" s="46"/>
      <c r="O48" s="46"/>
      <c r="P48" s="45"/>
      <c r="Q48" s="45"/>
      <c r="R48" s="46"/>
      <c r="S48" s="131"/>
      <c r="T48" s="45"/>
      <c r="U48" s="45"/>
      <c r="V48" s="46"/>
      <c r="W48" s="46"/>
      <c r="X48" s="45"/>
      <c r="Y48" s="42"/>
      <c r="Z48" s="57"/>
      <c r="AA48" s="132"/>
      <c r="AB48" s="116"/>
      <c r="AC48" s="116"/>
      <c r="AD48" s="116"/>
      <c r="AE48" s="220"/>
      <c r="AF48" s="178" t="s">
        <v>199</v>
      </c>
      <c r="AG48" s="200" t="s">
        <v>229</v>
      </c>
    </row>
    <row r="49" spans="1:33" s="81" customFormat="1" ht="15.75" customHeight="1" x14ac:dyDescent="0.25">
      <c r="A49" s="174" t="s">
        <v>157</v>
      </c>
      <c r="B49" s="47" t="s">
        <v>14</v>
      </c>
      <c r="C49" s="130" t="s">
        <v>20</v>
      </c>
      <c r="D49" s="45"/>
      <c r="E49" s="45"/>
      <c r="F49" s="46"/>
      <c r="G49" s="33"/>
      <c r="H49" s="45"/>
      <c r="I49" s="45"/>
      <c r="J49" s="46"/>
      <c r="K49" s="33"/>
      <c r="L49" s="45"/>
      <c r="M49" s="45"/>
      <c r="N49" s="46"/>
      <c r="O49" s="46"/>
      <c r="P49" s="45"/>
      <c r="Q49" s="45">
        <v>120</v>
      </c>
      <c r="R49" s="46"/>
      <c r="S49" s="33"/>
      <c r="T49" s="45"/>
      <c r="U49" s="45"/>
      <c r="V49" s="46"/>
      <c r="W49" s="46"/>
      <c r="X49" s="45"/>
      <c r="Y49" s="42"/>
      <c r="Z49" s="57"/>
      <c r="AA49" s="133"/>
      <c r="AB49" s="116"/>
      <c r="AC49" s="116"/>
      <c r="AD49" s="116"/>
      <c r="AE49" s="220"/>
      <c r="AF49" s="178" t="s">
        <v>199</v>
      </c>
      <c r="AG49" s="200" t="s">
        <v>229</v>
      </c>
    </row>
    <row r="50" spans="1:33" s="81" customFormat="1" ht="15.75" customHeight="1" x14ac:dyDescent="0.25">
      <c r="A50" s="128"/>
      <c r="B50" s="47"/>
      <c r="C50" s="130"/>
      <c r="D50" s="45"/>
      <c r="E50" s="45"/>
      <c r="F50" s="46"/>
      <c r="G50" s="33"/>
      <c r="H50" s="45"/>
      <c r="I50" s="45"/>
      <c r="J50" s="46"/>
      <c r="K50" s="33"/>
      <c r="L50" s="45"/>
      <c r="M50" s="45"/>
      <c r="N50" s="46"/>
      <c r="O50" s="46"/>
      <c r="P50" s="45"/>
      <c r="Q50" s="45"/>
      <c r="R50" s="46"/>
      <c r="S50" s="33"/>
      <c r="T50" s="45"/>
      <c r="U50" s="45"/>
      <c r="V50" s="46"/>
      <c r="W50" s="46"/>
      <c r="X50" s="45"/>
      <c r="Y50" s="42"/>
      <c r="Z50" s="57"/>
      <c r="AA50" s="133"/>
      <c r="AB50" s="116"/>
      <c r="AC50" s="116"/>
      <c r="AD50" s="116"/>
      <c r="AE50" s="220"/>
      <c r="AF50" s="213"/>
      <c r="AG50" s="142"/>
    </row>
    <row r="51" spans="1:33" s="81" customFormat="1" ht="9.9499999999999993" customHeight="1" x14ac:dyDescent="0.2">
      <c r="A51" s="634"/>
      <c r="B51" s="635"/>
      <c r="C51" s="635"/>
      <c r="D51" s="635"/>
      <c r="E51" s="635"/>
      <c r="F51" s="635"/>
      <c r="G51" s="635"/>
      <c r="H51" s="635"/>
      <c r="I51" s="635"/>
      <c r="J51" s="635"/>
      <c r="K51" s="635"/>
      <c r="L51" s="635"/>
      <c r="M51" s="635"/>
      <c r="N51" s="635"/>
      <c r="O51" s="635"/>
      <c r="P51" s="635"/>
      <c r="Q51" s="635"/>
      <c r="R51" s="635"/>
      <c r="S51" s="635"/>
      <c r="T51" s="124"/>
      <c r="U51" s="124"/>
      <c r="V51" s="124"/>
      <c r="W51" s="124"/>
      <c r="X51" s="124"/>
      <c r="Y51" s="124"/>
      <c r="Z51" s="124"/>
      <c r="AA51" s="124"/>
      <c r="AB51" s="114"/>
      <c r="AC51" s="114"/>
      <c r="AD51" s="114"/>
      <c r="AE51" s="115"/>
    </row>
    <row r="52" spans="1:33" s="81" customFormat="1" ht="15.75" customHeight="1" x14ac:dyDescent="0.2">
      <c r="A52" s="636" t="s">
        <v>21</v>
      </c>
      <c r="B52" s="637"/>
      <c r="C52" s="637"/>
      <c r="D52" s="637"/>
      <c r="E52" s="637"/>
      <c r="F52" s="637"/>
      <c r="G52" s="637"/>
      <c r="H52" s="637"/>
      <c r="I52" s="637"/>
      <c r="J52" s="637"/>
      <c r="K52" s="637"/>
      <c r="L52" s="637"/>
      <c r="M52" s="637"/>
      <c r="N52" s="637"/>
      <c r="O52" s="637"/>
      <c r="P52" s="637"/>
      <c r="Q52" s="637"/>
      <c r="R52" s="637"/>
      <c r="S52" s="637"/>
      <c r="T52" s="179"/>
      <c r="U52" s="179"/>
      <c r="V52" s="179"/>
      <c r="W52" s="179"/>
      <c r="X52" s="179"/>
      <c r="Y52" s="179"/>
      <c r="Z52" s="179"/>
      <c r="AA52" s="179"/>
      <c r="AB52" s="114"/>
      <c r="AC52" s="114"/>
      <c r="AD52" s="114"/>
      <c r="AE52" s="115"/>
    </row>
    <row r="53" spans="1:33" s="81" customFormat="1" ht="15.75" customHeight="1" x14ac:dyDescent="0.3">
      <c r="A53" s="117"/>
      <c r="B53" s="70"/>
      <c r="C53" s="118" t="s">
        <v>22</v>
      </c>
      <c r="D53" s="25"/>
      <c r="E53" s="25"/>
      <c r="F53" s="6"/>
      <c r="G53" s="26" t="str">
        <f>IF(COUNTIF(G12:G50,"A")=0,"",COUNTIF(G12:G50,"A"))</f>
        <v/>
      </c>
      <c r="H53" s="25"/>
      <c r="I53" s="25"/>
      <c r="J53" s="6"/>
      <c r="K53" s="26" t="str">
        <f>IF(COUNTIF(K12:K50,"A")=0,"",COUNTIF(K12:K50,"A"))</f>
        <v/>
      </c>
      <c r="L53" s="25"/>
      <c r="M53" s="25"/>
      <c r="N53" s="6"/>
      <c r="O53" s="26" t="str">
        <f>IF(COUNTIF(O12:O50,"A")=0,"",COUNTIF(O12:O50,"A"))</f>
        <v/>
      </c>
      <c r="P53" s="25"/>
      <c r="Q53" s="25"/>
      <c r="R53" s="6"/>
      <c r="S53" s="26" t="str">
        <f>IF(COUNTIF(S12:S50,"A")=0,"",COUNTIF(S12:S50,"A"))</f>
        <v/>
      </c>
      <c r="T53" s="25"/>
      <c r="U53" s="25"/>
      <c r="V53" s="6"/>
      <c r="W53" s="26" t="str">
        <f>IF(COUNTIF(W12:W50,"A")=0,"",COUNTIF(W12:W50,"A"))</f>
        <v/>
      </c>
      <c r="X53" s="25"/>
      <c r="Y53" s="25"/>
      <c r="Z53" s="6"/>
      <c r="AA53" s="26" t="str">
        <f>IF(COUNTIF(AA12:AA50,"A")=0,"",COUNTIF(AA12:AA50,"A"))</f>
        <v/>
      </c>
      <c r="AB53" s="25"/>
      <c r="AC53" s="25"/>
      <c r="AD53" s="6"/>
      <c r="AE53" s="221" t="str">
        <f t="shared" ref="AE53:AE65" si="9">IF(SUM(G53:AA53)=0,"",SUM(G53:AA53))</f>
        <v/>
      </c>
    </row>
    <row r="54" spans="1:33" s="81" customFormat="1" ht="15.75" customHeight="1" x14ac:dyDescent="0.3">
      <c r="A54" s="117"/>
      <c r="B54" s="70"/>
      <c r="C54" s="118" t="s">
        <v>23</v>
      </c>
      <c r="D54" s="25"/>
      <c r="E54" s="25"/>
      <c r="F54" s="6"/>
      <c r="G54" s="26" t="str">
        <f>IF(COUNTIF(G12:G50,"B")=0,"",COUNTIF(G12:G50,"B"))</f>
        <v/>
      </c>
      <c r="H54" s="25"/>
      <c r="I54" s="25"/>
      <c r="J54" s="6"/>
      <c r="K54" s="26" t="str">
        <f>IF(COUNTIF(K12:K50,"B")=0,"",COUNTIF(K12:K50,"B"))</f>
        <v/>
      </c>
      <c r="L54" s="25"/>
      <c r="M54" s="25"/>
      <c r="N54" s="6"/>
      <c r="O54" s="26" t="str">
        <f>IF(COUNTIF(O12:O50,"B")=0,"",COUNTIF(O12:O50,"B"))</f>
        <v/>
      </c>
      <c r="P54" s="25"/>
      <c r="Q54" s="25"/>
      <c r="R54" s="6"/>
      <c r="S54" s="26" t="str">
        <f>IF(COUNTIF(S12:S50,"B")=0,"",COUNTIF(S12:S50,"B"))</f>
        <v/>
      </c>
      <c r="T54" s="25"/>
      <c r="U54" s="25"/>
      <c r="V54" s="6"/>
      <c r="W54" s="26" t="str">
        <f>IF(COUNTIF(W12:W50,"B")=0,"",COUNTIF(W12:W50,"B"))</f>
        <v/>
      </c>
      <c r="X54" s="25"/>
      <c r="Y54" s="25"/>
      <c r="Z54" s="6"/>
      <c r="AA54" s="26" t="str">
        <f>IF(COUNTIF(AA12:AA50,"B")=0,"",COUNTIF(AA12:AA50,"B"))</f>
        <v/>
      </c>
      <c r="AB54" s="25"/>
      <c r="AC54" s="25"/>
      <c r="AD54" s="6"/>
      <c r="AE54" s="221" t="str">
        <f t="shared" si="9"/>
        <v/>
      </c>
    </row>
    <row r="55" spans="1:33" s="81" customFormat="1" ht="15.75" customHeight="1" x14ac:dyDescent="0.3">
      <c r="A55" s="117"/>
      <c r="B55" s="70"/>
      <c r="C55" s="118" t="s">
        <v>48</v>
      </c>
      <c r="D55" s="25"/>
      <c r="E55" s="25"/>
      <c r="F55" s="6"/>
      <c r="G55" s="26" t="str">
        <f>IF(COUNTIF(G12:G50,"ÉÉ")=0,"",COUNTIF(G12:G50,"ÉÉ"))</f>
        <v/>
      </c>
      <c r="H55" s="25"/>
      <c r="I55" s="25"/>
      <c r="J55" s="6"/>
      <c r="K55" s="26" t="str">
        <f>IF(COUNTIF(K12:K50,"ÉÉ")=0,"",COUNTIF(K12:K50,"ÉÉ"))</f>
        <v/>
      </c>
      <c r="L55" s="25"/>
      <c r="M55" s="25"/>
      <c r="N55" s="6"/>
      <c r="O55" s="26">
        <f>IF(COUNTIF(O12:O50,"ÉÉ")=0,"",COUNTIF(O12:O50,"ÉÉ"))</f>
        <v>1</v>
      </c>
      <c r="P55" s="25"/>
      <c r="Q55" s="25"/>
      <c r="R55" s="6"/>
      <c r="S55" s="26">
        <f>IF(COUNTIF(S12:S50,"ÉÉ")=0,"",COUNTIF(S12:S50,"ÉÉ"))</f>
        <v>2</v>
      </c>
      <c r="T55" s="25"/>
      <c r="U55" s="25"/>
      <c r="V55" s="6"/>
      <c r="W55" s="26">
        <f>IF(COUNTIF(W12:W50,"ÉÉ")=0,"",COUNTIF(W12:W50,"ÉÉ"))</f>
        <v>3</v>
      </c>
      <c r="X55" s="25"/>
      <c r="Y55" s="25"/>
      <c r="Z55" s="6"/>
      <c r="AA55" s="26" t="str">
        <f>IF(COUNTIF(AA12:AA50,"ÉÉ")=0,"",COUNTIF(AA12:AA50,"ÉÉ"))</f>
        <v/>
      </c>
      <c r="AB55" s="25"/>
      <c r="AC55" s="25"/>
      <c r="AD55" s="6"/>
      <c r="AE55" s="221">
        <f t="shared" si="9"/>
        <v>6</v>
      </c>
    </row>
    <row r="56" spans="1:33" s="81" customFormat="1" ht="15.75" customHeight="1" x14ac:dyDescent="0.3">
      <c r="A56" s="117"/>
      <c r="B56" s="70"/>
      <c r="C56" s="118" t="s">
        <v>49</v>
      </c>
      <c r="D56" s="61"/>
      <c r="E56" s="61"/>
      <c r="F56" s="62"/>
      <c r="G56" s="26" t="str">
        <f>IF(COUNTIF(G12:G50,"ÉÉ(Z)")=0,"",COUNTIF(G12:G50,"ÉÉ(Z)"))</f>
        <v/>
      </c>
      <c r="H56" s="61"/>
      <c r="I56" s="61"/>
      <c r="J56" s="62"/>
      <c r="K56" s="26" t="str">
        <f>IF(COUNTIF(K12:K50,"ÉÉ(Z)")=0,"",COUNTIF(K12:K50,"ÉÉ(Z)"))</f>
        <v/>
      </c>
      <c r="L56" s="61"/>
      <c r="M56" s="61"/>
      <c r="N56" s="62"/>
      <c r="O56" s="26" t="str">
        <f>IF(COUNTIF(O12:O50,"ÉÉ(Z)")=0,"",COUNTIF(O12:O50,"ÉÉ(Z)"))</f>
        <v/>
      </c>
      <c r="P56" s="61"/>
      <c r="Q56" s="61"/>
      <c r="R56" s="62"/>
      <c r="S56" s="26" t="str">
        <f>IF(COUNTIF(S12:S50,"ÉÉ(Z)")=0,"",COUNTIF(S12:S50,"ÉÉ(Z)"))</f>
        <v/>
      </c>
      <c r="T56" s="61"/>
      <c r="U56" s="61"/>
      <c r="V56" s="62"/>
      <c r="W56" s="26">
        <f>IF(COUNTIF(W12:W50,"ÉÉ(Z)")=0,"",COUNTIF(W12:W50,"ÉÉ(Z)"))</f>
        <v>1</v>
      </c>
      <c r="X56" s="61"/>
      <c r="Y56" s="61"/>
      <c r="Z56" s="62"/>
      <c r="AA56" s="26">
        <f>IF(COUNTIF(AA12:AA50,"ÉÉ(Z)")=0,"",COUNTIF(AA12:AA50,"ÉÉ(Z)"))</f>
        <v>4</v>
      </c>
      <c r="AB56" s="61"/>
      <c r="AC56" s="61"/>
      <c r="AD56" s="62"/>
      <c r="AE56" s="221">
        <f t="shared" si="9"/>
        <v>5</v>
      </c>
    </row>
    <row r="57" spans="1:33" s="81" customFormat="1" ht="15.75" customHeight="1" x14ac:dyDescent="0.3">
      <c r="A57" s="117"/>
      <c r="B57" s="70"/>
      <c r="C57" s="118" t="s">
        <v>50</v>
      </c>
      <c r="D57" s="25"/>
      <c r="E57" s="25"/>
      <c r="F57" s="6"/>
      <c r="G57" s="26" t="str">
        <f>IF(COUNTIF(G12:G50,"GYJ")=0,"",COUNTIF(G12:G50,"GYJ"))</f>
        <v/>
      </c>
      <c r="H57" s="25"/>
      <c r="I57" s="25"/>
      <c r="J57" s="6"/>
      <c r="K57" s="26">
        <f>IF(COUNTIF(K12:K50,"GYJ")=0,"",COUNTIF(K12:K50,"GYJ"))</f>
        <v>1</v>
      </c>
      <c r="L57" s="25"/>
      <c r="M57" s="25"/>
      <c r="N57" s="6"/>
      <c r="O57" s="26" t="str">
        <f>IF(COUNTIF(O12:O50,"GYJ")=0,"",COUNTIF(O12:O50,"GYJ"))</f>
        <v/>
      </c>
      <c r="P57" s="25"/>
      <c r="Q57" s="25"/>
      <c r="R57" s="6"/>
      <c r="S57" s="26">
        <f>IF(COUNTIF(S12:S50,"GYJ")=0,"",COUNTIF(S12:S50,"GYJ"))</f>
        <v>2</v>
      </c>
      <c r="T57" s="25"/>
      <c r="U57" s="25"/>
      <c r="V57" s="6"/>
      <c r="W57" s="26" t="str">
        <f>IF(COUNTIF(W12:W50,"GYJ")=0,"",COUNTIF(W12:W50,"GYJ"))</f>
        <v/>
      </c>
      <c r="X57" s="25"/>
      <c r="Y57" s="25"/>
      <c r="Z57" s="6"/>
      <c r="AA57" s="26" t="str">
        <f>IF(COUNTIF(AA12:AA50,"GYJ")=0,"",COUNTIF(AA12:AA50,"GYJ"))</f>
        <v/>
      </c>
      <c r="AB57" s="25"/>
      <c r="AC57" s="25"/>
      <c r="AD57" s="6"/>
      <c r="AE57" s="221">
        <f t="shared" si="9"/>
        <v>3</v>
      </c>
    </row>
    <row r="58" spans="1:33" s="81" customFormat="1" ht="15.75" customHeight="1" x14ac:dyDescent="0.25">
      <c r="A58" s="117"/>
      <c r="B58" s="119"/>
      <c r="C58" s="118" t="s">
        <v>51</v>
      </c>
      <c r="D58" s="25"/>
      <c r="E58" s="25"/>
      <c r="F58" s="6"/>
      <c r="G58" s="26" t="str">
        <f>IF(COUNTIF(G12:G50,"GYJ(Z)")=0,"",COUNTIF(G12:G50,"GYJ(Z)"))</f>
        <v/>
      </c>
      <c r="H58" s="25"/>
      <c r="I58" s="25"/>
      <c r="J58" s="6"/>
      <c r="K58" s="26" t="str">
        <f>IF(COUNTIF(K12:K50,"GYJ(Z)")=0,"",COUNTIF(K12:K50,"GYJ(Z)"))</f>
        <v/>
      </c>
      <c r="L58" s="25"/>
      <c r="M58" s="25"/>
      <c r="N58" s="6"/>
      <c r="O58" s="26" t="str">
        <f>IF(COUNTIF(O12:O50,"GYJ(Z)")=0,"",COUNTIF(O12:O50,"GYJ(Z)"))</f>
        <v/>
      </c>
      <c r="P58" s="25"/>
      <c r="Q58" s="25"/>
      <c r="R58" s="6"/>
      <c r="S58" s="26" t="str">
        <f>IF(COUNTIF(S12:S50,"GYJ(Z)")=0,"",COUNTIF(S12:S50,"GYJ(Z)"))</f>
        <v/>
      </c>
      <c r="T58" s="25"/>
      <c r="U58" s="25"/>
      <c r="V58" s="6"/>
      <c r="W58" s="26" t="str">
        <f>IF(COUNTIF(W12:W50,"GYJ(Z)")=0,"",COUNTIF(W12:W50,"GYJ(Z)"))</f>
        <v/>
      </c>
      <c r="X58" s="25"/>
      <c r="Y58" s="25"/>
      <c r="Z58" s="6"/>
      <c r="AA58" s="26" t="str">
        <f>IF(COUNTIF(AA12:AA50,"GYJ(Z)")=0,"",COUNTIF(AA12:AA50,"GYJ(Z)"))</f>
        <v/>
      </c>
      <c r="AB58" s="25"/>
      <c r="AC58" s="25"/>
      <c r="AD58" s="6"/>
      <c r="AE58" s="221" t="str">
        <f t="shared" si="9"/>
        <v/>
      </c>
    </row>
    <row r="59" spans="1:33" s="81" customFormat="1" ht="15.75" customHeight="1" x14ac:dyDescent="0.3">
      <c r="A59" s="117"/>
      <c r="B59" s="70"/>
      <c r="C59" s="24" t="s">
        <v>32</v>
      </c>
      <c r="D59" s="25"/>
      <c r="E59" s="25"/>
      <c r="F59" s="6"/>
      <c r="G59" s="26" t="str">
        <f>IF(COUNTIF(G12:G50,"K")=0,"",COUNTIF(G12:G50,"K"))</f>
        <v/>
      </c>
      <c r="H59" s="25"/>
      <c r="I59" s="25"/>
      <c r="J59" s="6"/>
      <c r="K59" s="26" t="str">
        <f>IF(COUNTIF(K12:K50,"K")=0,"",COUNTIF(K12:K50,"K"))</f>
        <v/>
      </c>
      <c r="L59" s="25"/>
      <c r="M59" s="25"/>
      <c r="N59" s="6"/>
      <c r="O59" s="26" t="str">
        <f>IF(COUNTIF(O12:O50,"K")=0,"",COUNTIF(O12:O50,"K"))</f>
        <v/>
      </c>
      <c r="P59" s="25"/>
      <c r="Q59" s="25"/>
      <c r="R59" s="6"/>
      <c r="S59" s="26">
        <f>IF(COUNTIF(S12:S50,"K")=0,"",COUNTIF(S12:S50,"K"))</f>
        <v>3</v>
      </c>
      <c r="T59" s="25"/>
      <c r="U59" s="25"/>
      <c r="V59" s="6"/>
      <c r="W59" s="26">
        <f>IF(COUNTIF(W12:W50,"K")=0,"",COUNTIF(W12:W50,"K"))</f>
        <v>3</v>
      </c>
      <c r="X59" s="25"/>
      <c r="Y59" s="25"/>
      <c r="Z59" s="6"/>
      <c r="AA59" s="26" t="str">
        <f>IF(COUNTIF(AA12:AA50,"K")=0,"",COUNTIF(AA12:AA50,"K"))</f>
        <v/>
      </c>
      <c r="AB59" s="25"/>
      <c r="AC59" s="25"/>
      <c r="AD59" s="6"/>
      <c r="AE59" s="221">
        <f t="shared" si="9"/>
        <v>6</v>
      </c>
    </row>
    <row r="60" spans="1:33" s="81" customFormat="1" ht="15.75" customHeight="1" x14ac:dyDescent="0.3">
      <c r="A60" s="117"/>
      <c r="B60" s="70"/>
      <c r="C60" s="24" t="s">
        <v>33</v>
      </c>
      <c r="D60" s="25"/>
      <c r="E60" s="25"/>
      <c r="F60" s="6"/>
      <c r="G60" s="26" t="str">
        <f>IF(COUNTIF(G12:G50,"K(Z)")=0,"",COUNTIF(G12:G50,"K(Z)"))</f>
        <v/>
      </c>
      <c r="H60" s="25"/>
      <c r="I60" s="25"/>
      <c r="J60" s="6"/>
      <c r="K60" s="26" t="str">
        <f>IF(COUNTIF(K12:K50,"K(Z)")=0,"",COUNTIF(K12:K50,"K(Z)"))</f>
        <v/>
      </c>
      <c r="L60" s="25"/>
      <c r="M60" s="25"/>
      <c r="N60" s="6"/>
      <c r="O60" s="26" t="str">
        <f>IF(COUNTIF(O12:O50,"K(Z)")=0,"",COUNTIF(O12:O50,"K(Z)"))</f>
        <v/>
      </c>
      <c r="P60" s="25"/>
      <c r="Q60" s="25"/>
      <c r="R60" s="6"/>
      <c r="S60" s="26" t="str">
        <f>IF(COUNTIF(S12:S50,"K(Z)")=0,"",COUNTIF(S12:S50,"K(Z)"))</f>
        <v/>
      </c>
      <c r="T60" s="25"/>
      <c r="U60" s="25"/>
      <c r="V60" s="6"/>
      <c r="W60" s="26" t="str">
        <f>IF(COUNTIF(W12:W50,"K(Z)")=0,"",COUNTIF(W12:W50,"K(Z)"))</f>
        <v/>
      </c>
      <c r="X60" s="25"/>
      <c r="Y60" s="25"/>
      <c r="Z60" s="6"/>
      <c r="AA60" s="26" t="str">
        <f>IF(COUNTIF(AA12:AA50,"K(Z)")=0,"",COUNTIF(AA12:AA50,"K(Z)"))</f>
        <v/>
      </c>
      <c r="AB60" s="25"/>
      <c r="AC60" s="25"/>
      <c r="AD60" s="6"/>
      <c r="AE60" s="221" t="str">
        <f t="shared" si="9"/>
        <v/>
      </c>
    </row>
    <row r="61" spans="1:33" s="81" customFormat="1" ht="15.75" customHeight="1" x14ac:dyDescent="0.3">
      <c r="A61" s="117"/>
      <c r="B61" s="70"/>
      <c r="C61" s="118" t="s">
        <v>24</v>
      </c>
      <c r="D61" s="25"/>
      <c r="E61" s="25"/>
      <c r="F61" s="6"/>
      <c r="G61" s="26" t="str">
        <f>IF(COUNTIF(G12:G50,"AV")=0,"",COUNTIF(G12:G50,"AV"))</f>
        <v/>
      </c>
      <c r="H61" s="25"/>
      <c r="I61" s="25"/>
      <c r="J61" s="6"/>
      <c r="K61" s="26" t="str">
        <f>IF(COUNTIF(K12:K50,"AV")=0,"",COUNTIF(K12:K50,"AV"))</f>
        <v/>
      </c>
      <c r="L61" s="25"/>
      <c r="M61" s="25"/>
      <c r="N61" s="6"/>
      <c r="O61" s="26" t="str">
        <f>IF(COUNTIF(O12:O50,"AV")=0,"",COUNTIF(O12:O50,"AV"))</f>
        <v/>
      </c>
      <c r="P61" s="25"/>
      <c r="Q61" s="25"/>
      <c r="R61" s="6"/>
      <c r="S61" s="26" t="str">
        <f>IF(COUNTIF(S12:S50,"AV")=0,"",COUNTIF(S12:S50,"AV"))</f>
        <v/>
      </c>
      <c r="T61" s="25"/>
      <c r="U61" s="25"/>
      <c r="V61" s="6"/>
      <c r="W61" s="26" t="str">
        <f>IF(COUNTIF(W12:W50,"AV")=0,"",COUNTIF(W12:W50,"AV"))</f>
        <v/>
      </c>
      <c r="X61" s="25"/>
      <c r="Y61" s="25"/>
      <c r="Z61" s="6"/>
      <c r="AA61" s="26" t="str">
        <f>IF(COUNTIF(AA12:AA50,"AV")=0,"",COUNTIF(AA12:AA50,"AV"))</f>
        <v/>
      </c>
      <c r="AB61" s="25"/>
      <c r="AC61" s="25"/>
      <c r="AD61" s="6"/>
      <c r="AE61" s="221" t="str">
        <f t="shared" si="9"/>
        <v/>
      </c>
    </row>
    <row r="62" spans="1:33" s="81" customFormat="1" ht="15.75" customHeight="1" x14ac:dyDescent="0.3">
      <c r="A62" s="117"/>
      <c r="B62" s="70"/>
      <c r="C62" s="118" t="s">
        <v>52</v>
      </c>
      <c r="D62" s="25"/>
      <c r="E62" s="25"/>
      <c r="F62" s="6"/>
      <c r="G62" s="26" t="str">
        <f>IF(COUNTIF(G12:G50,"KV")=0,"",COUNTIF(G12:G50,"KV"))</f>
        <v/>
      </c>
      <c r="H62" s="25"/>
      <c r="I62" s="25"/>
      <c r="J62" s="6"/>
      <c r="K62" s="26" t="str">
        <f>IF(COUNTIF(K12:K50,"KV")=0,"",COUNTIF(K12:K50,"KV"))</f>
        <v/>
      </c>
      <c r="L62" s="25"/>
      <c r="M62" s="25"/>
      <c r="N62" s="6"/>
      <c r="O62" s="26" t="str">
        <f>IF(COUNTIF(O12:O50,"KV")=0,"",COUNTIF(O12:O50,"KV"))</f>
        <v/>
      </c>
      <c r="P62" s="25"/>
      <c r="Q62" s="25"/>
      <c r="R62" s="6"/>
      <c r="S62" s="26" t="str">
        <f>IF(COUNTIF(S12:S50,"KV")=0,"",COUNTIF(S12:S50,"KV"))</f>
        <v/>
      </c>
      <c r="T62" s="25"/>
      <c r="U62" s="25"/>
      <c r="V62" s="6"/>
      <c r="W62" s="26" t="str">
        <f>IF(COUNTIF(W12:W50,"KV")=0,"",COUNTIF(W12:W50,"KV"))</f>
        <v/>
      </c>
      <c r="X62" s="25"/>
      <c r="Y62" s="25"/>
      <c r="Z62" s="6"/>
      <c r="AA62" s="26" t="str">
        <f>IF(COUNTIF(AA12:AA50,"KV")=0,"",COUNTIF(AA12:AA50,"KV"))</f>
        <v/>
      </c>
      <c r="AB62" s="25"/>
      <c r="AC62" s="25"/>
      <c r="AD62" s="6"/>
      <c r="AE62" s="221" t="str">
        <f t="shared" si="9"/>
        <v/>
      </c>
    </row>
    <row r="63" spans="1:33" s="81" customFormat="1" ht="15.75" customHeight="1" x14ac:dyDescent="0.3">
      <c r="A63" s="117"/>
      <c r="B63" s="70"/>
      <c r="C63" s="118" t="s">
        <v>53</v>
      </c>
      <c r="D63" s="28"/>
      <c r="E63" s="28"/>
      <c r="F63" s="14"/>
      <c r="G63" s="26" t="str">
        <f>IF(COUNTIF(G12:G50,"SZG")=0,"",COUNTIF(G12:G50,"SZG"))</f>
        <v/>
      </c>
      <c r="H63" s="28"/>
      <c r="I63" s="28"/>
      <c r="J63" s="14"/>
      <c r="K63" s="26" t="str">
        <f>IF(COUNTIF(K12:K50,"SZG")=0,"",COUNTIF(K12:K50,"SZG"))</f>
        <v/>
      </c>
      <c r="L63" s="28"/>
      <c r="M63" s="28"/>
      <c r="N63" s="14"/>
      <c r="O63" s="26" t="str">
        <f>IF(COUNTIF(O12:O50,"SZG")=0,"",COUNTIF(O12:O50,"SZG"))</f>
        <v/>
      </c>
      <c r="P63" s="28"/>
      <c r="Q63" s="28"/>
      <c r="R63" s="14"/>
      <c r="S63" s="26" t="str">
        <f>IF(COUNTIF(S12:S50,"SZG")=0,"",COUNTIF(S12:S50,"SZG"))</f>
        <v/>
      </c>
      <c r="T63" s="28"/>
      <c r="U63" s="28"/>
      <c r="V63" s="14"/>
      <c r="W63" s="26" t="str">
        <f>IF(COUNTIF(W12:W50,"SZG")=0,"",COUNTIF(W12:W50,"SZG"))</f>
        <v/>
      </c>
      <c r="X63" s="28"/>
      <c r="Y63" s="28"/>
      <c r="Z63" s="14"/>
      <c r="AA63" s="26" t="str">
        <f>IF(COUNTIF(AA12:AA50,"SZG")=0,"",COUNTIF(AA12:AA50,"SZG"))</f>
        <v/>
      </c>
      <c r="AB63" s="25"/>
      <c r="AC63" s="25"/>
      <c r="AD63" s="6"/>
      <c r="AE63" s="221" t="str">
        <f t="shared" si="9"/>
        <v/>
      </c>
    </row>
    <row r="64" spans="1:33" s="81" customFormat="1" ht="15.75" customHeight="1" x14ac:dyDescent="0.3">
      <c r="A64" s="117"/>
      <c r="B64" s="70"/>
      <c r="C64" s="118" t="s">
        <v>54</v>
      </c>
      <c r="D64" s="28"/>
      <c r="E64" s="28"/>
      <c r="F64" s="14"/>
      <c r="G64" s="26" t="str">
        <f>IF(COUNTIF(G12:G50,"ZV")=0,"",COUNTIF(G12:G50,"ZV"))</f>
        <v/>
      </c>
      <c r="H64" s="28"/>
      <c r="I64" s="28"/>
      <c r="J64" s="14"/>
      <c r="K64" s="26" t="str">
        <f>IF(COUNTIF(K12:K50,"ZV")=0,"",COUNTIF(K12:K50,"ZV"))</f>
        <v/>
      </c>
      <c r="L64" s="28"/>
      <c r="M64" s="28"/>
      <c r="N64" s="14"/>
      <c r="O64" s="26" t="str">
        <f>IF(COUNTIF(O12:O50,"ZV")=0,"",COUNTIF(O12:O50,"ZV"))</f>
        <v/>
      </c>
      <c r="P64" s="28"/>
      <c r="Q64" s="28"/>
      <c r="R64" s="14"/>
      <c r="S64" s="26" t="str">
        <f>IF(COUNTIF(S12:S50,"ZV")=0,"",COUNTIF(S12:S50,"ZV"))</f>
        <v/>
      </c>
      <c r="T64" s="28"/>
      <c r="U64" s="28"/>
      <c r="V64" s="14"/>
      <c r="W64" s="26" t="str">
        <f>IF(COUNTIF(W12:W50,"ZV")=0,"",COUNTIF(W12:W50,"ZV"))</f>
        <v/>
      </c>
      <c r="X64" s="28"/>
      <c r="Y64" s="28"/>
      <c r="Z64" s="14"/>
      <c r="AA64" s="26" t="str">
        <f>IF(COUNTIF(AA12:AA50,"ZV")=0,"",COUNTIF(AA12:AA50,"ZV"))</f>
        <v/>
      </c>
      <c r="AB64" s="25"/>
      <c r="AC64" s="25"/>
      <c r="AD64" s="6"/>
      <c r="AE64" s="221" t="str">
        <f t="shared" si="9"/>
        <v/>
      </c>
    </row>
    <row r="65" spans="1:31" s="81" customFormat="1" ht="15.75" customHeight="1" thickBot="1" x14ac:dyDescent="0.35">
      <c r="A65" s="222"/>
      <c r="B65" s="223"/>
      <c r="C65" s="224" t="s">
        <v>25</v>
      </c>
      <c r="D65" s="225"/>
      <c r="E65" s="225"/>
      <c r="F65" s="226"/>
      <c r="G65" s="227" t="str">
        <f>IF(SUM(G53:G64)=0,"",SUM(G53:G64))</f>
        <v/>
      </c>
      <c r="H65" s="225"/>
      <c r="I65" s="225"/>
      <c r="J65" s="226"/>
      <c r="K65" s="227">
        <f>IF(SUM(K53:K64)=0,"",SUM(K53:K64))</f>
        <v>1</v>
      </c>
      <c r="L65" s="225"/>
      <c r="M65" s="225"/>
      <c r="N65" s="226"/>
      <c r="O65" s="227">
        <f>IF(SUM(O53:O64)=0,"",SUM(O53:O64))</f>
        <v>1</v>
      </c>
      <c r="P65" s="225"/>
      <c r="Q65" s="225"/>
      <c r="R65" s="226"/>
      <c r="S65" s="227">
        <f>IF(SUM(S53:S64)=0,"",SUM(S53:S64))</f>
        <v>7</v>
      </c>
      <c r="T65" s="225"/>
      <c r="U65" s="225"/>
      <c r="V65" s="226"/>
      <c r="W65" s="227">
        <f>IF(SUM(W53:W64)=0,"",SUM(W53:W64))</f>
        <v>7</v>
      </c>
      <c r="X65" s="225"/>
      <c r="Y65" s="225"/>
      <c r="Z65" s="226"/>
      <c r="AA65" s="227">
        <f>IF(SUM(AA53:AA64)=0,"",SUM(AA53:AA64))</f>
        <v>4</v>
      </c>
      <c r="AB65" s="225"/>
      <c r="AC65" s="225"/>
      <c r="AD65" s="226"/>
      <c r="AE65" s="228">
        <f t="shared" si="9"/>
        <v>20</v>
      </c>
    </row>
    <row r="66" spans="1:31" s="81" customFormat="1" ht="15.75" customHeight="1" thickTop="1" x14ac:dyDescent="0.25">
      <c r="A66" s="120"/>
      <c r="B66" s="121"/>
      <c r="C66" s="121"/>
    </row>
    <row r="67" spans="1:31" s="81" customFormat="1" ht="15.75" customHeight="1" x14ac:dyDescent="0.25">
      <c r="A67" s="120"/>
      <c r="B67" s="121"/>
      <c r="C67" s="121"/>
    </row>
    <row r="68" spans="1:31" s="81" customFormat="1" ht="15.75" customHeight="1" x14ac:dyDescent="0.25">
      <c r="A68" s="120"/>
      <c r="B68" s="121"/>
      <c r="C68" s="121"/>
    </row>
    <row r="69" spans="1:31" s="81" customFormat="1" ht="15.75" customHeight="1" x14ac:dyDescent="0.25">
      <c r="A69" s="120"/>
      <c r="B69" s="121"/>
      <c r="C69" s="121"/>
    </row>
    <row r="70" spans="1:31" s="81" customFormat="1" ht="15.75" customHeight="1" x14ac:dyDescent="0.25">
      <c r="A70" s="120"/>
      <c r="B70" s="121"/>
      <c r="C70" s="121"/>
    </row>
    <row r="71" spans="1:31" s="81" customFormat="1" ht="15.75" customHeight="1" x14ac:dyDescent="0.25">
      <c r="A71" s="120"/>
      <c r="B71" s="121"/>
      <c r="C71" s="121"/>
    </row>
    <row r="72" spans="1:31" s="81" customFormat="1" ht="15.75" customHeight="1" x14ac:dyDescent="0.25">
      <c r="A72" s="120"/>
      <c r="B72" s="121"/>
      <c r="C72" s="121"/>
    </row>
    <row r="73" spans="1:31" s="81" customFormat="1" ht="15.75" customHeight="1" x14ac:dyDescent="0.25">
      <c r="A73" s="120"/>
      <c r="B73" s="121"/>
      <c r="C73" s="121"/>
    </row>
    <row r="74" spans="1:31" s="81" customFormat="1" ht="15.75" customHeight="1" x14ac:dyDescent="0.25">
      <c r="A74" s="120"/>
      <c r="B74" s="121"/>
      <c r="C74" s="121"/>
    </row>
    <row r="75" spans="1:31" s="81" customFormat="1" ht="15.75" customHeight="1" x14ac:dyDescent="0.25">
      <c r="A75" s="120"/>
      <c r="B75" s="121"/>
      <c r="C75" s="121"/>
    </row>
    <row r="76" spans="1:31" s="81" customFormat="1" ht="15.75" customHeight="1" x14ac:dyDescent="0.25">
      <c r="A76" s="120"/>
      <c r="B76" s="121"/>
      <c r="C76" s="121"/>
    </row>
    <row r="77" spans="1:31" s="81" customFormat="1" ht="15.75" customHeight="1" x14ac:dyDescent="0.25">
      <c r="A77" s="120"/>
      <c r="B77" s="121"/>
      <c r="C77" s="121"/>
    </row>
    <row r="78" spans="1:31" s="81" customFormat="1" ht="15.75" customHeight="1" x14ac:dyDescent="0.25">
      <c r="A78" s="120"/>
      <c r="B78" s="121"/>
      <c r="C78" s="121"/>
    </row>
    <row r="79" spans="1:31" s="81" customFormat="1" ht="15.75" customHeight="1" x14ac:dyDescent="0.25">
      <c r="A79" s="120"/>
      <c r="B79" s="121"/>
      <c r="C79" s="121"/>
    </row>
    <row r="80" spans="1:31" s="81" customFormat="1" ht="15.75" customHeight="1" x14ac:dyDescent="0.25">
      <c r="A80" s="120"/>
      <c r="B80" s="121"/>
      <c r="C80" s="121"/>
    </row>
    <row r="81" spans="1:3" s="81" customFormat="1" ht="15.75" customHeight="1" x14ac:dyDescent="0.25">
      <c r="A81" s="120"/>
      <c r="B81" s="121"/>
      <c r="C81" s="121"/>
    </row>
    <row r="82" spans="1:3" s="81" customFormat="1" ht="15.75" customHeight="1" x14ac:dyDescent="0.25">
      <c r="A82" s="120"/>
      <c r="B82" s="121"/>
      <c r="C82" s="121"/>
    </row>
    <row r="83" spans="1:3" s="81" customFormat="1" ht="15.75" customHeight="1" x14ac:dyDescent="0.25">
      <c r="A83" s="120"/>
      <c r="B83" s="121"/>
      <c r="C83" s="121"/>
    </row>
    <row r="84" spans="1:3" s="81" customFormat="1" ht="15.75" customHeight="1" x14ac:dyDescent="0.25">
      <c r="A84" s="120"/>
      <c r="B84" s="121"/>
      <c r="C84" s="121"/>
    </row>
    <row r="85" spans="1:3" s="81" customFormat="1" ht="15.75" customHeight="1" x14ac:dyDescent="0.25">
      <c r="A85" s="120"/>
      <c r="B85" s="121"/>
      <c r="C85" s="121"/>
    </row>
    <row r="86" spans="1:3" s="81" customFormat="1" ht="15.75" customHeight="1" x14ac:dyDescent="0.25">
      <c r="A86" s="120"/>
      <c r="B86" s="121"/>
      <c r="C86" s="121"/>
    </row>
    <row r="87" spans="1:3" s="81" customFormat="1" ht="15.75" customHeight="1" x14ac:dyDescent="0.25">
      <c r="A87" s="120"/>
      <c r="B87" s="121"/>
      <c r="C87" s="121"/>
    </row>
    <row r="88" spans="1:3" s="81" customFormat="1" ht="15.75" customHeight="1" x14ac:dyDescent="0.25">
      <c r="A88" s="120"/>
      <c r="B88" s="121"/>
      <c r="C88" s="121"/>
    </row>
    <row r="89" spans="1:3" s="81" customFormat="1" ht="15.75" customHeight="1" x14ac:dyDescent="0.25">
      <c r="A89" s="120"/>
      <c r="B89" s="121"/>
      <c r="C89" s="121"/>
    </row>
    <row r="90" spans="1:3" s="81" customFormat="1" ht="15.75" customHeight="1" x14ac:dyDescent="0.25">
      <c r="A90" s="120"/>
      <c r="B90" s="121"/>
      <c r="C90" s="121"/>
    </row>
    <row r="91" spans="1:3" s="81" customFormat="1" ht="15.75" customHeight="1" x14ac:dyDescent="0.25">
      <c r="A91" s="120"/>
      <c r="B91" s="121"/>
      <c r="C91" s="121"/>
    </row>
    <row r="92" spans="1:3" s="81" customFormat="1" ht="15.75" customHeight="1" x14ac:dyDescent="0.25">
      <c r="A92" s="120"/>
      <c r="B92" s="121"/>
      <c r="C92" s="121"/>
    </row>
    <row r="93" spans="1:3" s="81" customFormat="1" ht="15.75" customHeight="1" x14ac:dyDescent="0.25">
      <c r="A93" s="120"/>
      <c r="B93" s="121"/>
      <c r="C93" s="121"/>
    </row>
    <row r="94" spans="1:3" s="81" customFormat="1" ht="15.75" customHeight="1" x14ac:dyDescent="0.25">
      <c r="A94" s="120"/>
      <c r="B94" s="121"/>
      <c r="C94" s="121"/>
    </row>
    <row r="95" spans="1:3" s="81" customFormat="1" ht="15.75" customHeight="1" x14ac:dyDescent="0.25">
      <c r="A95" s="120"/>
      <c r="B95" s="121"/>
      <c r="C95" s="121"/>
    </row>
    <row r="96" spans="1:3" s="81" customFormat="1" ht="15.75" customHeight="1" x14ac:dyDescent="0.25">
      <c r="A96" s="120"/>
      <c r="B96" s="121"/>
      <c r="C96" s="121"/>
    </row>
    <row r="97" spans="1:3" s="81" customFormat="1" ht="15.75" customHeight="1" x14ac:dyDescent="0.25">
      <c r="A97" s="120"/>
      <c r="B97" s="121"/>
      <c r="C97" s="121"/>
    </row>
    <row r="98" spans="1:3" s="81" customFormat="1" ht="15.75" customHeight="1" x14ac:dyDescent="0.25">
      <c r="A98" s="120"/>
      <c r="B98" s="121"/>
      <c r="C98" s="121"/>
    </row>
    <row r="99" spans="1:3" s="81" customFormat="1" ht="15.75" customHeight="1" x14ac:dyDescent="0.25">
      <c r="A99" s="120"/>
      <c r="B99" s="121"/>
      <c r="C99" s="121"/>
    </row>
    <row r="100" spans="1:3" s="81" customFormat="1" ht="15.75" customHeight="1" x14ac:dyDescent="0.25">
      <c r="A100" s="120"/>
      <c r="B100" s="121"/>
      <c r="C100" s="121"/>
    </row>
    <row r="101" spans="1:3" s="81" customFormat="1" ht="15.75" customHeight="1" x14ac:dyDescent="0.25">
      <c r="A101" s="120"/>
      <c r="B101" s="121"/>
      <c r="C101" s="121"/>
    </row>
    <row r="102" spans="1:3" s="81" customFormat="1" ht="15.75" customHeight="1" x14ac:dyDescent="0.25">
      <c r="A102" s="120"/>
      <c r="B102" s="121"/>
      <c r="C102" s="121"/>
    </row>
    <row r="103" spans="1:3" s="81" customFormat="1" ht="15.75" customHeight="1" x14ac:dyDescent="0.25">
      <c r="A103" s="120"/>
      <c r="B103" s="121"/>
      <c r="C103" s="121"/>
    </row>
    <row r="104" spans="1:3" s="81" customFormat="1" ht="15.75" customHeight="1" x14ac:dyDescent="0.25">
      <c r="A104" s="120"/>
      <c r="B104" s="121"/>
      <c r="C104" s="121"/>
    </row>
    <row r="105" spans="1:3" s="81" customFormat="1" ht="15.75" customHeight="1" x14ac:dyDescent="0.25">
      <c r="A105" s="120"/>
      <c r="B105" s="121"/>
      <c r="C105" s="121"/>
    </row>
    <row r="106" spans="1:3" s="81" customFormat="1" ht="15.75" customHeight="1" x14ac:dyDescent="0.25">
      <c r="A106" s="120"/>
      <c r="B106" s="121"/>
      <c r="C106" s="121"/>
    </row>
    <row r="107" spans="1:3" s="81" customFormat="1" ht="15.75" customHeight="1" x14ac:dyDescent="0.25">
      <c r="A107" s="120"/>
      <c r="B107" s="121"/>
      <c r="C107" s="121"/>
    </row>
    <row r="108" spans="1:3" s="81" customFormat="1" ht="15.75" customHeight="1" x14ac:dyDescent="0.25">
      <c r="A108" s="120"/>
      <c r="B108" s="121"/>
      <c r="C108" s="121"/>
    </row>
    <row r="109" spans="1:3" s="81" customFormat="1" ht="15.75" customHeight="1" x14ac:dyDescent="0.25">
      <c r="A109" s="120"/>
      <c r="B109" s="121"/>
      <c r="C109" s="121"/>
    </row>
    <row r="110" spans="1:3" s="81" customFormat="1" ht="15.75" customHeight="1" x14ac:dyDescent="0.25">
      <c r="A110" s="120"/>
      <c r="B110" s="121"/>
      <c r="C110" s="121"/>
    </row>
    <row r="111" spans="1:3" s="81" customFormat="1" ht="15.75" customHeight="1" x14ac:dyDescent="0.25">
      <c r="A111" s="120"/>
      <c r="B111" s="121"/>
      <c r="C111" s="121"/>
    </row>
    <row r="112" spans="1:3" s="81" customFormat="1" ht="15.75" customHeight="1" x14ac:dyDescent="0.25">
      <c r="A112" s="120"/>
      <c r="B112" s="121"/>
      <c r="C112" s="121"/>
    </row>
    <row r="113" spans="1:3" s="81" customFormat="1" ht="15.75" customHeight="1" x14ac:dyDescent="0.25">
      <c r="A113" s="120"/>
      <c r="B113" s="121"/>
      <c r="C113" s="121"/>
    </row>
    <row r="114" spans="1:3" s="81" customFormat="1" ht="15.75" customHeight="1" x14ac:dyDescent="0.25">
      <c r="A114" s="120"/>
      <c r="B114" s="121"/>
      <c r="C114" s="121"/>
    </row>
    <row r="115" spans="1:3" s="81" customFormat="1" ht="15.75" customHeight="1" x14ac:dyDescent="0.25">
      <c r="A115" s="120"/>
      <c r="B115" s="121"/>
      <c r="C115" s="121"/>
    </row>
    <row r="116" spans="1:3" s="81" customFormat="1" ht="15.75" customHeight="1" x14ac:dyDescent="0.25">
      <c r="A116" s="120"/>
      <c r="B116" s="121"/>
      <c r="C116" s="121"/>
    </row>
    <row r="117" spans="1:3" s="81" customFormat="1" ht="15.75" customHeight="1" x14ac:dyDescent="0.25">
      <c r="A117" s="120"/>
      <c r="B117" s="121"/>
      <c r="C117" s="121"/>
    </row>
    <row r="118" spans="1:3" s="81" customFormat="1" ht="15.75" customHeight="1" x14ac:dyDescent="0.25">
      <c r="A118" s="120"/>
      <c r="B118" s="121"/>
      <c r="C118" s="121"/>
    </row>
    <row r="119" spans="1:3" s="81" customFormat="1" ht="15.75" customHeight="1" x14ac:dyDescent="0.25">
      <c r="A119" s="120"/>
      <c r="B119" s="121"/>
      <c r="C119" s="121"/>
    </row>
    <row r="120" spans="1:3" s="81" customFormat="1" ht="15.75" customHeight="1" x14ac:dyDescent="0.25">
      <c r="A120" s="120"/>
      <c r="B120" s="121"/>
      <c r="C120" s="121"/>
    </row>
    <row r="121" spans="1:3" s="81" customFormat="1" ht="15.75" customHeight="1" x14ac:dyDescent="0.25">
      <c r="A121" s="120"/>
      <c r="B121" s="121"/>
      <c r="C121" s="121"/>
    </row>
    <row r="122" spans="1:3" s="81" customFormat="1" ht="15.75" customHeight="1" x14ac:dyDescent="0.25">
      <c r="A122" s="120"/>
      <c r="B122" s="121"/>
      <c r="C122" s="121"/>
    </row>
    <row r="123" spans="1:3" s="81" customFormat="1" ht="15.75" customHeight="1" x14ac:dyDescent="0.25">
      <c r="A123" s="120"/>
      <c r="B123" s="121"/>
      <c r="C123" s="121"/>
    </row>
    <row r="124" spans="1:3" s="81" customFormat="1" ht="15.75" customHeight="1" x14ac:dyDescent="0.25">
      <c r="A124" s="120"/>
      <c r="B124" s="121"/>
      <c r="C124" s="121"/>
    </row>
    <row r="125" spans="1:3" s="81" customFormat="1" ht="15.75" customHeight="1" x14ac:dyDescent="0.25">
      <c r="A125" s="120"/>
      <c r="B125" s="121"/>
      <c r="C125" s="121"/>
    </row>
    <row r="126" spans="1:3" s="81" customFormat="1" ht="15.75" customHeight="1" x14ac:dyDescent="0.25">
      <c r="A126" s="120"/>
      <c r="B126" s="121"/>
      <c r="C126" s="121"/>
    </row>
    <row r="127" spans="1:3" s="81" customFormat="1" ht="15.75" customHeight="1" x14ac:dyDescent="0.25">
      <c r="A127" s="120"/>
      <c r="B127" s="121"/>
      <c r="C127" s="121"/>
    </row>
    <row r="128" spans="1:3" s="81" customFormat="1" ht="15.75" customHeight="1" x14ac:dyDescent="0.25">
      <c r="A128" s="120"/>
      <c r="B128" s="121"/>
      <c r="C128" s="121"/>
    </row>
    <row r="129" spans="1:31" s="81" customFormat="1" ht="15.75" customHeight="1" x14ac:dyDescent="0.25">
      <c r="A129" s="120"/>
      <c r="B129" s="121"/>
      <c r="C129" s="121"/>
    </row>
    <row r="130" spans="1:31" s="81" customFormat="1" ht="15.75" customHeight="1" x14ac:dyDescent="0.25">
      <c r="A130" s="120"/>
      <c r="B130" s="121"/>
      <c r="C130" s="121"/>
    </row>
    <row r="131" spans="1:31" s="81" customFormat="1" ht="15.75" customHeight="1" x14ac:dyDescent="0.25">
      <c r="A131" s="120"/>
      <c r="B131" s="79"/>
      <c r="C131" s="79"/>
    </row>
    <row r="132" spans="1:31" s="81" customFormat="1" ht="15.75" customHeight="1" x14ac:dyDescent="0.25">
      <c r="A132" s="120"/>
      <c r="B132" s="79"/>
      <c r="C132" s="79"/>
    </row>
    <row r="133" spans="1:31" s="81" customFormat="1" ht="15.75" customHeight="1" x14ac:dyDescent="0.25">
      <c r="A133" s="120"/>
      <c r="B133" s="79"/>
      <c r="C133" s="79"/>
    </row>
    <row r="134" spans="1:31" s="81" customFormat="1" ht="15.75" customHeight="1" x14ac:dyDescent="0.25">
      <c r="A134" s="120"/>
      <c r="B134" s="79"/>
      <c r="C134" s="79"/>
    </row>
    <row r="135" spans="1:31" s="81" customFormat="1" ht="15.75" customHeight="1" x14ac:dyDescent="0.25">
      <c r="A135" s="120"/>
      <c r="B135" s="79"/>
      <c r="C135" s="79"/>
    </row>
    <row r="136" spans="1:31" s="81" customFormat="1" ht="15.75" customHeight="1" x14ac:dyDescent="0.25">
      <c r="A136" s="120"/>
      <c r="B136" s="79"/>
      <c r="C136" s="79"/>
    </row>
    <row r="137" spans="1:31" s="81" customFormat="1" ht="15.75" customHeight="1" x14ac:dyDescent="0.25">
      <c r="A137" s="120"/>
      <c r="B137" s="79"/>
      <c r="C137" s="79"/>
    </row>
    <row r="138" spans="1:31" ht="15.75" customHeight="1" x14ac:dyDescent="0.25">
      <c r="A138" s="120"/>
      <c r="B138" s="79"/>
      <c r="C138" s="79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</row>
    <row r="139" spans="1:31" ht="15.75" customHeight="1" x14ac:dyDescent="0.25">
      <c r="A139" s="120"/>
      <c r="B139" s="79"/>
      <c r="C139" s="79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</row>
    <row r="140" spans="1:31" ht="15.75" customHeight="1" x14ac:dyDescent="0.25">
      <c r="A140" s="122"/>
      <c r="B140" s="77"/>
      <c r="C140" s="77"/>
    </row>
    <row r="141" spans="1:31" ht="15.75" customHeight="1" x14ac:dyDescent="0.25">
      <c r="A141" s="122"/>
      <c r="B141" s="77"/>
      <c r="C141" s="77"/>
    </row>
    <row r="142" spans="1:31" ht="15.75" customHeight="1" x14ac:dyDescent="0.25">
      <c r="A142" s="122"/>
      <c r="B142" s="77"/>
      <c r="C142" s="77"/>
    </row>
    <row r="143" spans="1:31" ht="15.75" customHeight="1" x14ac:dyDescent="0.25">
      <c r="A143" s="122"/>
      <c r="B143" s="77"/>
      <c r="C143" s="77"/>
    </row>
    <row r="144" spans="1:31" ht="15.75" customHeight="1" x14ac:dyDescent="0.25">
      <c r="A144" s="122"/>
      <c r="B144" s="77"/>
      <c r="C144" s="77"/>
    </row>
    <row r="145" spans="1:3" ht="15.75" customHeight="1" x14ac:dyDescent="0.25">
      <c r="A145" s="122"/>
      <c r="B145" s="77"/>
      <c r="C145" s="77"/>
    </row>
    <row r="146" spans="1:3" ht="15.75" customHeight="1" x14ac:dyDescent="0.25">
      <c r="A146" s="122"/>
      <c r="B146" s="77"/>
      <c r="C146" s="77"/>
    </row>
    <row r="147" spans="1:3" ht="15.75" customHeight="1" x14ac:dyDescent="0.25">
      <c r="A147" s="122"/>
      <c r="B147" s="77"/>
      <c r="C147" s="77"/>
    </row>
    <row r="148" spans="1:3" ht="15.75" customHeight="1" x14ac:dyDescent="0.25">
      <c r="A148" s="122"/>
      <c r="B148" s="77"/>
      <c r="C148" s="77"/>
    </row>
    <row r="149" spans="1:3" ht="15.75" customHeight="1" x14ac:dyDescent="0.25">
      <c r="A149" s="122"/>
      <c r="B149" s="77"/>
      <c r="C149" s="77"/>
    </row>
    <row r="150" spans="1:3" ht="15.75" customHeight="1" x14ac:dyDescent="0.25">
      <c r="A150" s="122"/>
      <c r="B150" s="77"/>
      <c r="C150" s="77"/>
    </row>
    <row r="151" spans="1:3" ht="15.75" customHeight="1" x14ac:dyDescent="0.25">
      <c r="A151" s="122"/>
      <c r="B151" s="77"/>
      <c r="C151" s="77"/>
    </row>
    <row r="152" spans="1:3" ht="15.75" customHeight="1" x14ac:dyDescent="0.25">
      <c r="A152" s="122"/>
      <c r="B152" s="77"/>
      <c r="C152" s="77"/>
    </row>
    <row r="153" spans="1:3" ht="15.75" customHeight="1" x14ac:dyDescent="0.25">
      <c r="A153" s="122"/>
      <c r="B153" s="77"/>
      <c r="C153" s="77"/>
    </row>
    <row r="154" spans="1:3" ht="15.75" customHeight="1" x14ac:dyDescent="0.25">
      <c r="A154" s="122"/>
      <c r="B154" s="77"/>
      <c r="C154" s="77"/>
    </row>
    <row r="155" spans="1:3" ht="15.75" customHeight="1" x14ac:dyDescent="0.25">
      <c r="A155" s="122"/>
      <c r="B155" s="77"/>
      <c r="C155" s="77"/>
    </row>
    <row r="156" spans="1:3" ht="15.75" customHeight="1" x14ac:dyDescent="0.25">
      <c r="A156" s="122"/>
      <c r="B156" s="77"/>
      <c r="C156" s="77"/>
    </row>
    <row r="157" spans="1:3" ht="15.75" customHeight="1" x14ac:dyDescent="0.25">
      <c r="A157" s="122"/>
      <c r="B157" s="77"/>
      <c r="C157" s="77"/>
    </row>
    <row r="158" spans="1:3" ht="15.75" customHeight="1" x14ac:dyDescent="0.25">
      <c r="A158" s="122"/>
      <c r="B158" s="77"/>
      <c r="C158" s="77"/>
    </row>
    <row r="159" spans="1:3" ht="15.75" customHeight="1" x14ac:dyDescent="0.25">
      <c r="A159" s="122"/>
      <c r="B159" s="77"/>
      <c r="C159" s="77"/>
    </row>
    <row r="160" spans="1:3" ht="15.75" customHeight="1" x14ac:dyDescent="0.25">
      <c r="A160" s="122"/>
      <c r="B160" s="77"/>
      <c r="C160" s="77"/>
    </row>
    <row r="161" spans="1:3" ht="15.75" customHeight="1" x14ac:dyDescent="0.25">
      <c r="A161" s="122"/>
      <c r="B161" s="77"/>
      <c r="C161" s="77"/>
    </row>
    <row r="162" spans="1:3" ht="15.75" customHeight="1" x14ac:dyDescent="0.25">
      <c r="A162" s="122"/>
      <c r="B162" s="77"/>
      <c r="C162" s="77"/>
    </row>
    <row r="163" spans="1:3" ht="15.75" customHeight="1" x14ac:dyDescent="0.25">
      <c r="A163" s="122"/>
      <c r="B163" s="77"/>
      <c r="C163" s="77"/>
    </row>
    <row r="164" spans="1:3" ht="15.75" customHeight="1" x14ac:dyDescent="0.25">
      <c r="A164" s="122"/>
      <c r="B164" s="77"/>
      <c r="C164" s="77"/>
    </row>
    <row r="165" spans="1:3" ht="15.75" customHeight="1" x14ac:dyDescent="0.25">
      <c r="A165" s="122"/>
      <c r="B165" s="77"/>
      <c r="C165" s="77"/>
    </row>
    <row r="166" spans="1:3" ht="15.75" customHeight="1" x14ac:dyDescent="0.25">
      <c r="A166" s="122"/>
      <c r="B166" s="77"/>
      <c r="C166" s="77"/>
    </row>
    <row r="167" spans="1:3" ht="15.75" customHeight="1" x14ac:dyDescent="0.25">
      <c r="A167" s="122"/>
      <c r="B167" s="77"/>
      <c r="C167" s="77"/>
    </row>
    <row r="168" spans="1:3" ht="15.75" customHeight="1" x14ac:dyDescent="0.25">
      <c r="A168" s="122"/>
      <c r="B168" s="77"/>
      <c r="C168" s="77"/>
    </row>
    <row r="169" spans="1:3" ht="15.75" customHeight="1" x14ac:dyDescent="0.25">
      <c r="A169" s="122"/>
      <c r="B169" s="77"/>
      <c r="C169" s="77"/>
    </row>
    <row r="170" spans="1:3" ht="15.75" customHeight="1" x14ac:dyDescent="0.25">
      <c r="A170" s="122"/>
      <c r="B170" s="77"/>
      <c r="C170" s="77"/>
    </row>
    <row r="171" spans="1:3" ht="15.75" customHeight="1" x14ac:dyDescent="0.25">
      <c r="A171" s="122"/>
      <c r="B171" s="77"/>
      <c r="C171" s="77"/>
    </row>
    <row r="172" spans="1:3" x14ac:dyDescent="0.25">
      <c r="A172" s="122"/>
      <c r="B172" s="77"/>
      <c r="C172" s="77"/>
    </row>
    <row r="173" spans="1:3" x14ac:dyDescent="0.25">
      <c r="A173" s="122"/>
      <c r="B173" s="77"/>
      <c r="C173" s="77"/>
    </row>
    <row r="174" spans="1:3" x14ac:dyDescent="0.25">
      <c r="A174" s="122"/>
      <c r="B174" s="77"/>
      <c r="C174" s="77"/>
    </row>
    <row r="175" spans="1:3" x14ac:dyDescent="0.25">
      <c r="A175" s="122"/>
      <c r="B175" s="77"/>
      <c r="C175" s="77"/>
    </row>
    <row r="176" spans="1:3" x14ac:dyDescent="0.25">
      <c r="A176" s="122"/>
      <c r="B176" s="77"/>
      <c r="C176" s="77"/>
    </row>
    <row r="177" spans="1:3" x14ac:dyDescent="0.25">
      <c r="A177" s="122"/>
      <c r="B177" s="77"/>
      <c r="C177" s="77"/>
    </row>
    <row r="178" spans="1:3" x14ac:dyDescent="0.25">
      <c r="A178" s="122"/>
      <c r="B178" s="77"/>
      <c r="C178" s="77"/>
    </row>
    <row r="179" spans="1:3" x14ac:dyDescent="0.25">
      <c r="A179" s="122"/>
      <c r="B179" s="77"/>
      <c r="C179" s="77"/>
    </row>
    <row r="180" spans="1:3" x14ac:dyDescent="0.25">
      <c r="A180" s="122"/>
      <c r="B180" s="77"/>
      <c r="C180" s="77"/>
    </row>
    <row r="181" spans="1:3" x14ac:dyDescent="0.25">
      <c r="A181" s="122"/>
      <c r="B181" s="77"/>
      <c r="C181" s="77"/>
    </row>
    <row r="182" spans="1:3" x14ac:dyDescent="0.25">
      <c r="A182" s="122"/>
      <c r="B182" s="77"/>
      <c r="C182" s="77"/>
    </row>
    <row r="183" spans="1:3" x14ac:dyDescent="0.25">
      <c r="A183" s="122"/>
      <c r="B183" s="77"/>
      <c r="C183" s="77"/>
    </row>
    <row r="184" spans="1:3" x14ac:dyDescent="0.25">
      <c r="A184" s="122"/>
      <c r="B184" s="77"/>
      <c r="C184" s="77"/>
    </row>
    <row r="185" spans="1:3" x14ac:dyDescent="0.25">
      <c r="A185" s="122"/>
      <c r="B185" s="77"/>
      <c r="C185" s="77"/>
    </row>
    <row r="186" spans="1:3" x14ac:dyDescent="0.25">
      <c r="A186" s="122"/>
      <c r="B186" s="77"/>
      <c r="C186" s="77"/>
    </row>
    <row r="187" spans="1:3" x14ac:dyDescent="0.25">
      <c r="A187" s="122"/>
      <c r="B187" s="77"/>
      <c r="C187" s="77"/>
    </row>
    <row r="188" spans="1:3" x14ac:dyDescent="0.25">
      <c r="A188" s="122"/>
      <c r="B188" s="77"/>
      <c r="C188" s="77"/>
    </row>
    <row r="189" spans="1:3" x14ac:dyDescent="0.25">
      <c r="A189" s="122"/>
      <c r="B189" s="77"/>
      <c r="C189" s="77"/>
    </row>
    <row r="190" spans="1:3" x14ac:dyDescent="0.25">
      <c r="A190" s="122"/>
      <c r="B190" s="77"/>
      <c r="C190" s="77"/>
    </row>
    <row r="191" spans="1:3" x14ac:dyDescent="0.25">
      <c r="A191" s="122"/>
      <c r="B191" s="77"/>
      <c r="C191" s="77"/>
    </row>
    <row r="192" spans="1:3" x14ac:dyDescent="0.25">
      <c r="A192" s="122"/>
      <c r="B192" s="77"/>
      <c r="C192" s="77"/>
    </row>
    <row r="193" spans="1:3" x14ac:dyDescent="0.25">
      <c r="A193" s="122"/>
      <c r="B193" s="77"/>
      <c r="C193" s="77"/>
    </row>
    <row r="194" spans="1:3" x14ac:dyDescent="0.25">
      <c r="A194" s="122"/>
      <c r="B194" s="77"/>
      <c r="C194" s="77"/>
    </row>
    <row r="195" spans="1:3" x14ac:dyDescent="0.25">
      <c r="A195" s="122"/>
      <c r="B195" s="77"/>
      <c r="C195" s="77"/>
    </row>
    <row r="196" spans="1:3" x14ac:dyDescent="0.25">
      <c r="A196" s="122"/>
      <c r="B196" s="77"/>
      <c r="C196" s="77"/>
    </row>
    <row r="197" spans="1:3" x14ac:dyDescent="0.25">
      <c r="A197" s="122"/>
      <c r="B197" s="77"/>
      <c r="C197" s="77"/>
    </row>
    <row r="198" spans="1:3" x14ac:dyDescent="0.25">
      <c r="A198" s="122"/>
      <c r="B198" s="77"/>
      <c r="C198" s="77"/>
    </row>
    <row r="199" spans="1:3" x14ac:dyDescent="0.25">
      <c r="A199" s="122"/>
      <c r="B199" s="77"/>
      <c r="C199" s="77"/>
    </row>
    <row r="200" spans="1:3" x14ac:dyDescent="0.25">
      <c r="A200" s="122"/>
      <c r="B200" s="77"/>
      <c r="C200" s="77"/>
    </row>
    <row r="201" spans="1:3" x14ac:dyDescent="0.25">
      <c r="A201" s="122"/>
      <c r="B201" s="77"/>
      <c r="C201" s="77"/>
    </row>
    <row r="202" spans="1:3" x14ac:dyDescent="0.25">
      <c r="A202" s="122"/>
      <c r="B202" s="77"/>
      <c r="C202" s="77"/>
    </row>
    <row r="203" spans="1:3" x14ac:dyDescent="0.25">
      <c r="A203" s="122"/>
      <c r="B203" s="77"/>
      <c r="C203" s="77"/>
    </row>
    <row r="204" spans="1:3" x14ac:dyDescent="0.25">
      <c r="A204" s="122"/>
      <c r="B204" s="77"/>
      <c r="C204" s="77"/>
    </row>
    <row r="205" spans="1:3" x14ac:dyDescent="0.25">
      <c r="A205" s="122"/>
      <c r="B205" s="77"/>
      <c r="C205" s="77"/>
    </row>
    <row r="206" spans="1:3" x14ac:dyDescent="0.25">
      <c r="A206" s="122"/>
      <c r="B206" s="77"/>
      <c r="C206" s="77"/>
    </row>
    <row r="207" spans="1:3" x14ac:dyDescent="0.25">
      <c r="A207" s="122"/>
      <c r="B207" s="77"/>
      <c r="C207" s="77"/>
    </row>
    <row r="208" spans="1:3" x14ac:dyDescent="0.25">
      <c r="A208" s="122"/>
      <c r="B208" s="77"/>
      <c r="C208" s="77"/>
    </row>
    <row r="209" spans="1:3" x14ac:dyDescent="0.25">
      <c r="A209" s="122"/>
      <c r="B209" s="77"/>
      <c r="C209" s="77"/>
    </row>
    <row r="210" spans="1:3" x14ac:dyDescent="0.25">
      <c r="A210" s="122"/>
      <c r="B210" s="77"/>
      <c r="C210" s="77"/>
    </row>
    <row r="211" spans="1:3" x14ac:dyDescent="0.25">
      <c r="A211" s="122"/>
      <c r="B211" s="77"/>
      <c r="C211" s="77"/>
    </row>
    <row r="212" spans="1:3" x14ac:dyDescent="0.25">
      <c r="A212" s="122"/>
      <c r="B212" s="77"/>
      <c r="C212" s="77"/>
    </row>
    <row r="213" spans="1:3" x14ac:dyDescent="0.25">
      <c r="A213" s="122"/>
      <c r="B213" s="77"/>
      <c r="C213" s="77"/>
    </row>
    <row r="214" spans="1:3" x14ac:dyDescent="0.25">
      <c r="A214" s="122"/>
      <c r="B214" s="77"/>
      <c r="C214" s="77"/>
    </row>
    <row r="215" spans="1:3" x14ac:dyDescent="0.25">
      <c r="A215" s="122"/>
      <c r="B215" s="77"/>
      <c r="C215" s="77"/>
    </row>
    <row r="216" spans="1:3" x14ac:dyDescent="0.25">
      <c r="A216" s="122"/>
      <c r="B216" s="77"/>
      <c r="C216" s="77"/>
    </row>
    <row r="217" spans="1:3" x14ac:dyDescent="0.25">
      <c r="A217" s="122"/>
      <c r="B217" s="77"/>
      <c r="C217" s="77"/>
    </row>
    <row r="218" spans="1:3" x14ac:dyDescent="0.25">
      <c r="A218" s="122"/>
      <c r="B218" s="77"/>
      <c r="C218" s="77"/>
    </row>
    <row r="219" spans="1:3" x14ac:dyDescent="0.25">
      <c r="A219" s="122"/>
      <c r="B219" s="77"/>
      <c r="C219" s="77"/>
    </row>
    <row r="220" spans="1:3" x14ac:dyDescent="0.25">
      <c r="A220" s="122"/>
      <c r="B220" s="77"/>
      <c r="C220" s="77"/>
    </row>
    <row r="221" spans="1:3" x14ac:dyDescent="0.25">
      <c r="A221" s="122"/>
      <c r="B221" s="77"/>
      <c r="C221" s="77"/>
    </row>
    <row r="222" spans="1:3" x14ac:dyDescent="0.25">
      <c r="A222" s="122"/>
      <c r="B222" s="77"/>
      <c r="C222" s="77"/>
    </row>
    <row r="223" spans="1:3" x14ac:dyDescent="0.25">
      <c r="A223" s="122"/>
      <c r="B223" s="77"/>
      <c r="C223" s="77"/>
    </row>
    <row r="224" spans="1:3" x14ac:dyDescent="0.25">
      <c r="A224" s="122"/>
      <c r="B224" s="77"/>
      <c r="C224" s="77"/>
    </row>
    <row r="225" spans="1:3" x14ac:dyDescent="0.25">
      <c r="A225" s="122"/>
      <c r="B225" s="77"/>
      <c r="C225" s="77"/>
    </row>
    <row r="226" spans="1:3" x14ac:dyDescent="0.25">
      <c r="A226" s="122"/>
      <c r="B226" s="77"/>
      <c r="C226" s="77"/>
    </row>
    <row r="227" spans="1:3" x14ac:dyDescent="0.25">
      <c r="A227" s="122"/>
      <c r="B227" s="77"/>
      <c r="C227" s="77"/>
    </row>
    <row r="228" spans="1:3" x14ac:dyDescent="0.25">
      <c r="A228" s="122"/>
      <c r="B228" s="77"/>
      <c r="C228" s="77"/>
    </row>
    <row r="229" spans="1:3" x14ac:dyDescent="0.25">
      <c r="A229" s="122"/>
      <c r="B229" s="77"/>
      <c r="C229" s="77"/>
    </row>
    <row r="230" spans="1:3" x14ac:dyDescent="0.25">
      <c r="A230" s="122"/>
      <c r="B230" s="77"/>
      <c r="C230" s="77"/>
    </row>
    <row r="231" spans="1:3" x14ac:dyDescent="0.25">
      <c r="A231" s="122"/>
      <c r="B231" s="77"/>
      <c r="C231" s="77"/>
    </row>
    <row r="232" spans="1:3" x14ac:dyDescent="0.25">
      <c r="A232" s="122"/>
      <c r="B232" s="77"/>
      <c r="C232" s="77"/>
    </row>
    <row r="233" spans="1:3" x14ac:dyDescent="0.25">
      <c r="A233" s="122"/>
      <c r="B233" s="77"/>
      <c r="C233" s="77"/>
    </row>
    <row r="234" spans="1:3" x14ac:dyDescent="0.25">
      <c r="A234" s="122"/>
      <c r="B234" s="77"/>
      <c r="C234" s="77"/>
    </row>
    <row r="235" spans="1:3" x14ac:dyDescent="0.25">
      <c r="A235" s="122"/>
      <c r="B235" s="77"/>
      <c r="C235" s="77"/>
    </row>
    <row r="236" spans="1:3" x14ac:dyDescent="0.25">
      <c r="A236" s="122"/>
      <c r="B236" s="77"/>
      <c r="C236" s="77"/>
    </row>
  </sheetData>
  <sheetProtection selectLockedCells="1"/>
  <protectedRanges>
    <protectedRange sqref="C52" name="Tartomány4"/>
    <protectedRange sqref="C64:C65" name="Tartomány4_1"/>
  </protectedRanges>
  <mergeCells count="47">
    <mergeCell ref="D47:S47"/>
    <mergeCell ref="T47:AA47"/>
    <mergeCell ref="AB47:AE47"/>
    <mergeCell ref="A51:S51"/>
    <mergeCell ref="A52:S52"/>
    <mergeCell ref="D41:S41"/>
    <mergeCell ref="T41:AA41"/>
    <mergeCell ref="AB41:AE41"/>
    <mergeCell ref="W8:W9"/>
    <mergeCell ref="X8:Y8"/>
    <mergeCell ref="Z8:Z9"/>
    <mergeCell ref="AA8:AA9"/>
    <mergeCell ref="AB8:AC8"/>
    <mergeCell ref="R8:R9"/>
    <mergeCell ref="S8:S9"/>
    <mergeCell ref="T8:U8"/>
    <mergeCell ref="AB6:AE7"/>
    <mergeCell ref="AF6:AF9"/>
    <mergeCell ref="AG6:AG9"/>
    <mergeCell ref="D7:G7"/>
    <mergeCell ref="H7:K7"/>
    <mergeCell ref="L7:O7"/>
    <mergeCell ref="P7:S7"/>
    <mergeCell ref="T7:W7"/>
    <mergeCell ref="X7:AA7"/>
    <mergeCell ref="D8:E8"/>
    <mergeCell ref="F8:F9"/>
    <mergeCell ref="G8:G9"/>
    <mergeCell ref="H8:I8"/>
    <mergeCell ref="AD8:AD9"/>
    <mergeCell ref="AE8:AE9"/>
    <mergeCell ref="A1:AE1"/>
    <mergeCell ref="A2:AE2"/>
    <mergeCell ref="A3:AE3"/>
    <mergeCell ref="A4:AE4"/>
    <mergeCell ref="A5:AE5"/>
    <mergeCell ref="A6:A9"/>
    <mergeCell ref="B6:B9"/>
    <mergeCell ref="C6:C9"/>
    <mergeCell ref="J8:J9"/>
    <mergeCell ref="V8:V9"/>
    <mergeCell ref="K8:K9"/>
    <mergeCell ref="L8:M8"/>
    <mergeCell ref="N8:N9"/>
    <mergeCell ref="O8:O9"/>
    <mergeCell ref="P8:Q8"/>
    <mergeCell ref="D6:AA6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236"/>
  <sheetViews>
    <sheetView zoomScaleNormal="100" workbookViewId="0">
      <pane xSplit="3" ySplit="8" topLeftCell="D27" activePane="bottomRight" state="frozen"/>
      <selection pane="topRight" activeCell="D1" sqref="D1"/>
      <selection pane="bottomLeft" activeCell="A9" sqref="A9"/>
      <selection pane="bottomRight" sqref="A1:AG50"/>
    </sheetView>
  </sheetViews>
  <sheetFormatPr defaultColWidth="10.6640625" defaultRowHeight="15.75" x14ac:dyDescent="0.25"/>
  <cols>
    <col min="1" max="1" width="17.1640625" style="123" customWidth="1"/>
    <col min="2" max="2" width="7.1640625" style="78" customWidth="1"/>
    <col min="3" max="3" width="60.33203125" style="78" customWidth="1"/>
    <col min="4" max="5" width="6.83203125" style="78" customWidth="1"/>
    <col min="6" max="6" width="5.5" style="78" customWidth="1"/>
    <col min="7" max="7" width="5.6640625" style="78" bestFit="1" customWidth="1"/>
    <col min="8" max="9" width="6.83203125" style="78" customWidth="1"/>
    <col min="10" max="10" width="5.5" style="78" customWidth="1"/>
    <col min="11" max="11" width="5.6640625" style="78" bestFit="1" customWidth="1"/>
    <col min="12" max="13" width="6.83203125" style="78" customWidth="1"/>
    <col min="14" max="14" width="5.5" style="78" customWidth="1"/>
    <col min="15" max="15" width="5.6640625" style="78" bestFit="1" customWidth="1"/>
    <col min="16" max="17" width="6.83203125" style="78" customWidth="1"/>
    <col min="18" max="18" width="5.5" style="78" customWidth="1"/>
    <col min="19" max="19" width="5.6640625" style="78" bestFit="1" customWidth="1"/>
    <col min="20" max="21" width="6.83203125" style="78" customWidth="1"/>
    <col min="22" max="22" width="5.5" style="78" customWidth="1"/>
    <col min="23" max="23" width="5.6640625" style="78" bestFit="1" customWidth="1"/>
    <col min="24" max="25" width="6.83203125" style="78" customWidth="1"/>
    <col min="26" max="26" width="5.5" style="78" customWidth="1"/>
    <col min="27" max="27" width="7.6640625" style="78" customWidth="1"/>
    <col min="28" max="28" width="7.5" style="78" customWidth="1"/>
    <col min="29" max="29" width="7.1640625" style="78" customWidth="1"/>
    <col min="30" max="30" width="6.83203125" style="78" bestFit="1" customWidth="1"/>
    <col min="31" max="31" width="9" style="78" customWidth="1"/>
    <col min="32" max="32" width="36.5" style="78" customWidth="1"/>
    <col min="33" max="33" width="39" style="78" customWidth="1"/>
    <col min="34" max="16384" width="10.6640625" style="78"/>
  </cols>
  <sheetData>
    <row r="1" spans="1:33" ht="21.95" customHeight="1" x14ac:dyDescent="0.2">
      <c r="A1" s="626" t="s">
        <v>0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</row>
    <row r="2" spans="1:33" ht="21.95" customHeight="1" x14ac:dyDescent="0.2">
      <c r="A2" s="613" t="s">
        <v>55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</row>
    <row r="3" spans="1:33" ht="23.25" x14ac:dyDescent="0.2">
      <c r="A3" s="627" t="s">
        <v>167</v>
      </c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7"/>
      <c r="T3" s="627"/>
      <c r="U3" s="627"/>
      <c r="V3" s="627"/>
      <c r="W3" s="627"/>
      <c r="X3" s="627"/>
      <c r="Y3" s="627"/>
      <c r="Z3" s="627"/>
      <c r="AA3" s="627"/>
      <c r="AB3" s="627"/>
      <c r="AC3" s="627"/>
      <c r="AD3" s="627"/>
      <c r="AE3" s="627"/>
    </row>
    <row r="4" spans="1:33" s="80" customFormat="1" ht="23.25" x14ac:dyDescent="0.2">
      <c r="A4" s="613" t="s">
        <v>333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  <c r="U4" s="613"/>
      <c r="V4" s="613"/>
      <c r="W4" s="613"/>
      <c r="X4" s="613"/>
      <c r="Y4" s="613"/>
      <c r="Z4" s="613"/>
      <c r="AA4" s="613"/>
      <c r="AB4" s="613"/>
      <c r="AC4" s="613"/>
      <c r="AD4" s="613"/>
      <c r="AE4" s="613"/>
    </row>
    <row r="5" spans="1:33" ht="24" customHeight="1" thickBot="1" x14ac:dyDescent="0.25">
      <c r="A5" s="612" t="s">
        <v>248</v>
      </c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612"/>
      <c r="Y5" s="612"/>
      <c r="Z5" s="612"/>
      <c r="AA5" s="612"/>
      <c r="AB5" s="612"/>
      <c r="AC5" s="612"/>
      <c r="AD5" s="612"/>
      <c r="AE5" s="612"/>
    </row>
    <row r="6" spans="1:33" ht="15.75" customHeight="1" thickTop="1" thickBot="1" x14ac:dyDescent="0.25">
      <c r="A6" s="617" t="s">
        <v>1</v>
      </c>
      <c r="B6" s="620" t="s">
        <v>2</v>
      </c>
      <c r="C6" s="623" t="s">
        <v>3</v>
      </c>
      <c r="D6" s="609" t="s">
        <v>4</v>
      </c>
      <c r="E6" s="610"/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610"/>
      <c r="R6" s="610"/>
      <c r="S6" s="610"/>
      <c r="T6" s="610"/>
      <c r="U6" s="610"/>
      <c r="V6" s="610"/>
      <c r="W6" s="610"/>
      <c r="X6" s="610"/>
      <c r="Y6" s="610"/>
      <c r="Z6" s="610"/>
      <c r="AA6" s="610"/>
      <c r="AB6" s="557" t="s">
        <v>5</v>
      </c>
      <c r="AC6" s="558"/>
      <c r="AD6" s="558"/>
      <c r="AE6" s="559"/>
      <c r="AF6" s="553" t="s">
        <v>38</v>
      </c>
      <c r="AG6" s="555" t="s">
        <v>39</v>
      </c>
    </row>
    <row r="7" spans="1:33" ht="15.75" customHeight="1" x14ac:dyDescent="0.2">
      <c r="A7" s="618"/>
      <c r="B7" s="621"/>
      <c r="C7" s="624"/>
      <c r="D7" s="611" t="s">
        <v>6</v>
      </c>
      <c r="E7" s="578"/>
      <c r="F7" s="578"/>
      <c r="G7" s="580"/>
      <c r="H7" s="577" t="s">
        <v>7</v>
      </c>
      <c r="I7" s="578"/>
      <c r="J7" s="578"/>
      <c r="K7" s="579"/>
      <c r="L7" s="611" t="s">
        <v>8</v>
      </c>
      <c r="M7" s="578"/>
      <c r="N7" s="578"/>
      <c r="O7" s="580"/>
      <c r="P7" s="577" t="s">
        <v>9</v>
      </c>
      <c r="Q7" s="578"/>
      <c r="R7" s="578"/>
      <c r="S7" s="580"/>
      <c r="T7" s="611" t="s">
        <v>10</v>
      </c>
      <c r="U7" s="578"/>
      <c r="V7" s="578"/>
      <c r="W7" s="580"/>
      <c r="X7" s="611" t="s">
        <v>11</v>
      </c>
      <c r="Y7" s="578"/>
      <c r="Z7" s="578"/>
      <c r="AA7" s="580"/>
      <c r="AB7" s="561"/>
      <c r="AC7" s="561"/>
      <c r="AD7" s="561"/>
      <c r="AE7" s="562"/>
      <c r="AF7" s="554"/>
      <c r="AG7" s="556"/>
    </row>
    <row r="8" spans="1:33" ht="15.75" customHeight="1" x14ac:dyDescent="0.2">
      <c r="A8" s="618"/>
      <c r="B8" s="621"/>
      <c r="C8" s="624"/>
      <c r="D8" s="586" t="s">
        <v>26</v>
      </c>
      <c r="E8" s="587"/>
      <c r="F8" s="588" t="s">
        <v>13</v>
      </c>
      <c r="G8" s="584" t="s">
        <v>233</v>
      </c>
      <c r="H8" s="586" t="s">
        <v>26</v>
      </c>
      <c r="I8" s="587"/>
      <c r="J8" s="588" t="s">
        <v>13</v>
      </c>
      <c r="K8" s="584" t="s">
        <v>233</v>
      </c>
      <c r="L8" s="586" t="s">
        <v>26</v>
      </c>
      <c r="M8" s="587"/>
      <c r="N8" s="588" t="s">
        <v>13</v>
      </c>
      <c r="O8" s="584" t="s">
        <v>233</v>
      </c>
      <c r="P8" s="586" t="s">
        <v>26</v>
      </c>
      <c r="Q8" s="587"/>
      <c r="R8" s="588" t="s">
        <v>13</v>
      </c>
      <c r="S8" s="584" t="s">
        <v>233</v>
      </c>
      <c r="T8" s="586" t="s">
        <v>26</v>
      </c>
      <c r="U8" s="587"/>
      <c r="V8" s="588" t="s">
        <v>13</v>
      </c>
      <c r="W8" s="584" t="s">
        <v>233</v>
      </c>
      <c r="X8" s="586" t="s">
        <v>26</v>
      </c>
      <c r="Y8" s="587"/>
      <c r="Z8" s="588" t="s">
        <v>13</v>
      </c>
      <c r="AA8" s="584" t="s">
        <v>233</v>
      </c>
      <c r="AB8" s="631" t="s">
        <v>26</v>
      </c>
      <c r="AC8" s="566"/>
      <c r="AD8" s="607" t="s">
        <v>13</v>
      </c>
      <c r="AE8" s="563" t="s">
        <v>235</v>
      </c>
      <c r="AF8" s="554"/>
      <c r="AG8" s="556"/>
    </row>
    <row r="9" spans="1:33" ht="80.099999999999994" customHeight="1" thickBot="1" x14ac:dyDescent="0.25">
      <c r="A9" s="619"/>
      <c r="B9" s="622"/>
      <c r="C9" s="625"/>
      <c r="D9" s="229" t="s">
        <v>234</v>
      </c>
      <c r="E9" s="230" t="s">
        <v>12</v>
      </c>
      <c r="F9" s="589"/>
      <c r="G9" s="585"/>
      <c r="H9" s="229" t="s">
        <v>234</v>
      </c>
      <c r="I9" s="230" t="s">
        <v>12</v>
      </c>
      <c r="J9" s="589"/>
      <c r="K9" s="585"/>
      <c r="L9" s="229" t="s">
        <v>234</v>
      </c>
      <c r="M9" s="230" t="s">
        <v>12</v>
      </c>
      <c r="N9" s="589"/>
      <c r="O9" s="585"/>
      <c r="P9" s="229" t="s">
        <v>234</v>
      </c>
      <c r="Q9" s="230" t="s">
        <v>12</v>
      </c>
      <c r="R9" s="589"/>
      <c r="S9" s="585"/>
      <c r="T9" s="229" t="s">
        <v>234</v>
      </c>
      <c r="U9" s="230" t="s">
        <v>12</v>
      </c>
      <c r="V9" s="589"/>
      <c r="W9" s="585"/>
      <c r="X9" s="229" t="s">
        <v>234</v>
      </c>
      <c r="Y9" s="230" t="s">
        <v>12</v>
      </c>
      <c r="Z9" s="589"/>
      <c r="AA9" s="585"/>
      <c r="AB9" s="337" t="s">
        <v>234</v>
      </c>
      <c r="AC9" s="230" t="s">
        <v>12</v>
      </c>
      <c r="AD9" s="608"/>
      <c r="AE9" s="564"/>
      <c r="AF9" s="554"/>
      <c r="AG9" s="556"/>
    </row>
    <row r="10" spans="1:33" s="85" customFormat="1" ht="15.75" customHeight="1" thickBot="1" x14ac:dyDescent="0.35">
      <c r="A10" s="82"/>
      <c r="B10" s="83"/>
      <c r="C10" s="251" t="s">
        <v>45</v>
      </c>
      <c r="D10" s="84">
        <f>SUM(SZAK!D61)</f>
        <v>58</v>
      </c>
      <c r="E10" s="84">
        <f>SUM(SZAK!E61)</f>
        <v>72</v>
      </c>
      <c r="F10" s="84">
        <f>SUM(SZAK!F61)</f>
        <v>30</v>
      </c>
      <c r="G10" s="84" t="s">
        <v>16</v>
      </c>
      <c r="H10" s="84">
        <f>SUM(SZAK!H61)</f>
        <v>50</v>
      </c>
      <c r="I10" s="84">
        <f>SUM(SZAK!I61)</f>
        <v>60</v>
      </c>
      <c r="J10" s="84">
        <f>SUM(SZAK!J61)</f>
        <v>26</v>
      </c>
      <c r="K10" s="84" t="s">
        <v>16</v>
      </c>
      <c r="L10" s="84">
        <f>SUM(SZAK!L61)</f>
        <v>48</v>
      </c>
      <c r="M10" s="84">
        <f>SUM(SZAK!M61)</f>
        <v>50</v>
      </c>
      <c r="N10" s="84">
        <f>SUM(SZAK!N61)</f>
        <v>26</v>
      </c>
      <c r="O10" s="84" t="s">
        <v>16</v>
      </c>
      <c r="P10" s="84">
        <f>SUM(SZAK!P61)</f>
        <v>14</v>
      </c>
      <c r="Q10" s="84">
        <f>SUM(SZAK!Q61)</f>
        <v>16</v>
      </c>
      <c r="R10" s="84">
        <f>SUM(SZAK!R61)</f>
        <v>7</v>
      </c>
      <c r="S10" s="84" t="s">
        <v>16</v>
      </c>
      <c r="T10" s="84">
        <f>SUM(SZAK!T61)</f>
        <v>6</v>
      </c>
      <c r="U10" s="84">
        <f>SUM(SZAK!U61)</f>
        <v>8</v>
      </c>
      <c r="V10" s="84">
        <f>SUM(SZAK!V61)</f>
        <v>3</v>
      </c>
      <c r="W10" s="84" t="s">
        <v>16</v>
      </c>
      <c r="X10" s="84">
        <f>SUM(SZAK!X61)</f>
        <v>12</v>
      </c>
      <c r="Y10" s="84">
        <f>SUM(SZAK!Y61)</f>
        <v>22</v>
      </c>
      <c r="Z10" s="84">
        <f>SUM(SZAK!Z61)</f>
        <v>10</v>
      </c>
      <c r="AA10" s="84" t="s">
        <v>16</v>
      </c>
      <c r="AB10" s="84">
        <f>SUM(SZAK!AB61)</f>
        <v>188</v>
      </c>
      <c r="AC10" s="84">
        <f>SUM(SZAK!AC61)</f>
        <v>228</v>
      </c>
      <c r="AD10" s="84">
        <f>SUM(SZAK!AD61)</f>
        <v>102</v>
      </c>
      <c r="AE10" s="214">
        <f>SUM(SZAK!AE61)</f>
        <v>416</v>
      </c>
      <c r="AF10" s="210"/>
      <c r="AG10" s="138"/>
    </row>
    <row r="11" spans="1:33" s="85" customFormat="1" ht="15.75" customHeight="1" x14ac:dyDescent="0.3">
      <c r="A11" s="86" t="s">
        <v>7</v>
      </c>
      <c r="B11" s="87"/>
      <c r="C11" s="252" t="s">
        <v>41</v>
      </c>
      <c r="D11" s="255"/>
      <c r="E11" s="88"/>
      <c r="F11" s="89"/>
      <c r="G11" s="90"/>
      <c r="H11" s="88"/>
      <c r="I11" s="88"/>
      <c r="J11" s="89"/>
      <c r="K11" s="90"/>
      <c r="L11" s="88"/>
      <c r="M11" s="88"/>
      <c r="N11" s="89"/>
      <c r="O11" s="90"/>
      <c r="P11" s="88"/>
      <c r="Q11" s="88"/>
      <c r="R11" s="89"/>
      <c r="S11" s="288"/>
      <c r="T11" s="88"/>
      <c r="U11" s="88"/>
      <c r="V11" s="89"/>
      <c r="W11" s="90"/>
      <c r="X11" s="88"/>
      <c r="Y11" s="88"/>
      <c r="Z11" s="89"/>
      <c r="AA11" s="90"/>
      <c r="AB11" s="91"/>
      <c r="AC11" s="91"/>
      <c r="AD11" s="91"/>
      <c r="AE11" s="92"/>
      <c r="AF11" s="150"/>
      <c r="AG11" s="139"/>
    </row>
    <row r="12" spans="1:33" s="535" customFormat="1" ht="15.75" customHeight="1" x14ac:dyDescent="0.25">
      <c r="A12" s="215" t="s">
        <v>170</v>
      </c>
      <c r="B12" s="34" t="s">
        <v>31</v>
      </c>
      <c r="C12" s="253" t="s">
        <v>95</v>
      </c>
      <c r="D12" s="322"/>
      <c r="E12" s="323"/>
      <c r="F12" s="330"/>
      <c r="G12" s="331"/>
      <c r="H12" s="322"/>
      <c r="I12" s="323"/>
      <c r="J12" s="324"/>
      <c r="K12" s="325"/>
      <c r="L12" s="265">
        <v>6</v>
      </c>
      <c r="M12" s="5">
        <v>6</v>
      </c>
      <c r="N12" s="311">
        <v>4</v>
      </c>
      <c r="O12" s="312" t="s">
        <v>117</v>
      </c>
      <c r="P12" s="265"/>
      <c r="Q12" s="5"/>
      <c r="R12" s="311"/>
      <c r="S12" s="312"/>
      <c r="T12" s="265"/>
      <c r="U12" s="5"/>
      <c r="V12" s="311"/>
      <c r="W12" s="312"/>
      <c r="X12" s="265"/>
      <c r="Y12" s="5"/>
      <c r="Z12" s="311"/>
      <c r="AA12" s="342"/>
      <c r="AB12" s="265">
        <f>IF(D12+H12+L12+P12+T12+X12=0,"",D12+H12+L12+P12+T12+X12)</f>
        <v>6</v>
      </c>
      <c r="AC12" s="5">
        <f>IF(E12+I12+M12+Q12+U12+Y12=0,"",E12+I12+M12+Q12+U12+Y12)</f>
        <v>6</v>
      </c>
      <c r="AD12" s="5">
        <f t="shared" ref="AD12:AD38" si="0">IF(J12+F12+N12+R12+V12+Z12=0,"",J12+F12+N12+R12+V12+Z12)</f>
        <v>4</v>
      </c>
      <c r="AE12" s="216">
        <f>IF(D12+E12+H12+I12+L12+M12+P12+Q12+T12+U12+X12+Y12=0,"",D12+E12+H12+I12+L12+M12+P12+Q12+T12+U12+X12+Y12)</f>
        <v>12</v>
      </c>
      <c r="AF12" s="178" t="s">
        <v>197</v>
      </c>
      <c r="AG12" s="438" t="s">
        <v>224</v>
      </c>
    </row>
    <row r="13" spans="1:33" s="535" customFormat="1" ht="15.75" customHeight="1" x14ac:dyDescent="0.25">
      <c r="A13" s="215" t="s">
        <v>171</v>
      </c>
      <c r="B13" s="34" t="s">
        <v>31</v>
      </c>
      <c r="C13" s="253" t="s">
        <v>112</v>
      </c>
      <c r="D13" s="326"/>
      <c r="E13" s="327"/>
      <c r="F13" s="332"/>
      <c r="G13" s="333"/>
      <c r="H13" s="326"/>
      <c r="I13" s="327"/>
      <c r="J13" s="328"/>
      <c r="K13" s="329"/>
      <c r="L13" s="265"/>
      <c r="M13" s="5"/>
      <c r="N13" s="311"/>
      <c r="O13" s="312"/>
      <c r="P13" s="265">
        <v>8</v>
      </c>
      <c r="Q13" s="5">
        <v>8</v>
      </c>
      <c r="R13" s="311">
        <v>3</v>
      </c>
      <c r="S13" s="312" t="s">
        <v>14</v>
      </c>
      <c r="T13" s="265"/>
      <c r="U13" s="5"/>
      <c r="V13" s="311"/>
      <c r="W13" s="312"/>
      <c r="X13" s="265"/>
      <c r="Y13" s="5"/>
      <c r="Z13" s="311"/>
      <c r="AA13" s="342"/>
      <c r="AB13" s="265">
        <f t="shared" ref="AB13:AB38" si="1">IF(D13+H13+L13+P13+T13+X13=0,"",D13+H13+L13+P13+T13+X13)</f>
        <v>8</v>
      </c>
      <c r="AC13" s="5">
        <f t="shared" ref="AC13:AC38" si="2">IF(E13+I13+M13+Q13+U13+Y13=0,"",E13+I13+M13+Q13+U13+Y13)</f>
        <v>8</v>
      </c>
      <c r="AD13" s="5">
        <f t="shared" si="0"/>
        <v>3</v>
      </c>
      <c r="AE13" s="216">
        <f t="shared" ref="AE13:AE38" si="3">IF(D13+E13+H13+I13+L13+M13+P13+Q13+T13+U13+X13+Y13=0,"",D13+E13+H13+I13+L13+M13+P13+Q13+T13+U13+X13+Y13)</f>
        <v>16</v>
      </c>
      <c r="AF13" s="178" t="s">
        <v>198</v>
      </c>
      <c r="AG13" s="447" t="s">
        <v>218</v>
      </c>
    </row>
    <row r="14" spans="1:33" s="535" customFormat="1" ht="15.75" customHeight="1" x14ac:dyDescent="0.25">
      <c r="A14" s="215" t="s">
        <v>172</v>
      </c>
      <c r="B14" s="34" t="s">
        <v>31</v>
      </c>
      <c r="C14" s="253" t="s">
        <v>113</v>
      </c>
      <c r="D14" s="326"/>
      <c r="E14" s="327"/>
      <c r="F14" s="332"/>
      <c r="G14" s="333"/>
      <c r="H14" s="326"/>
      <c r="I14" s="327"/>
      <c r="J14" s="328"/>
      <c r="K14" s="329"/>
      <c r="L14" s="265"/>
      <c r="M14" s="5"/>
      <c r="N14" s="311"/>
      <c r="O14" s="312"/>
      <c r="P14" s="265">
        <v>8</v>
      </c>
      <c r="Q14" s="5">
        <v>4</v>
      </c>
      <c r="R14" s="311">
        <v>4</v>
      </c>
      <c r="S14" s="312" t="s">
        <v>14</v>
      </c>
      <c r="T14" s="265"/>
      <c r="U14" s="5"/>
      <c r="V14" s="311"/>
      <c r="W14" s="312"/>
      <c r="X14" s="265"/>
      <c r="Y14" s="5"/>
      <c r="Z14" s="311"/>
      <c r="AA14" s="342"/>
      <c r="AB14" s="265">
        <f t="shared" si="1"/>
        <v>8</v>
      </c>
      <c r="AC14" s="5">
        <f t="shared" si="2"/>
        <v>4</v>
      </c>
      <c r="AD14" s="5">
        <f t="shared" si="0"/>
        <v>4</v>
      </c>
      <c r="AE14" s="216">
        <f t="shared" si="3"/>
        <v>12</v>
      </c>
      <c r="AF14" s="178" t="s">
        <v>197</v>
      </c>
      <c r="AG14" s="438" t="s">
        <v>224</v>
      </c>
    </row>
    <row r="15" spans="1:33" s="535" customFormat="1" ht="15.75" customHeight="1" x14ac:dyDescent="0.25">
      <c r="A15" s="215" t="s">
        <v>173</v>
      </c>
      <c r="B15" s="34" t="s">
        <v>31</v>
      </c>
      <c r="C15" s="253" t="s">
        <v>114</v>
      </c>
      <c r="D15" s="326"/>
      <c r="E15" s="327"/>
      <c r="F15" s="332"/>
      <c r="G15" s="333"/>
      <c r="H15" s="326"/>
      <c r="I15" s="327"/>
      <c r="J15" s="328"/>
      <c r="K15" s="329"/>
      <c r="L15" s="265"/>
      <c r="M15" s="5"/>
      <c r="N15" s="311"/>
      <c r="O15" s="312"/>
      <c r="P15" s="265">
        <v>20</v>
      </c>
      <c r="Q15" s="5">
        <v>0</v>
      </c>
      <c r="R15" s="311">
        <v>4</v>
      </c>
      <c r="S15" s="312" t="s">
        <v>117</v>
      </c>
      <c r="T15" s="265"/>
      <c r="U15" s="5"/>
      <c r="V15" s="311"/>
      <c r="W15" s="312"/>
      <c r="X15" s="265"/>
      <c r="Y15" s="5"/>
      <c r="Z15" s="311"/>
      <c r="AA15" s="342"/>
      <c r="AB15" s="265">
        <f t="shared" si="1"/>
        <v>20</v>
      </c>
      <c r="AC15" s="5" t="str">
        <f t="shared" si="2"/>
        <v/>
      </c>
      <c r="AD15" s="5">
        <f t="shared" si="0"/>
        <v>4</v>
      </c>
      <c r="AE15" s="216">
        <f t="shared" si="3"/>
        <v>20</v>
      </c>
      <c r="AF15" s="178" t="s">
        <v>197</v>
      </c>
      <c r="AG15" s="438" t="s">
        <v>224</v>
      </c>
    </row>
    <row r="16" spans="1:33" s="535" customFormat="1" ht="15.75" customHeight="1" x14ac:dyDescent="0.25">
      <c r="A16" s="428" t="s">
        <v>239</v>
      </c>
      <c r="B16" s="431" t="s">
        <v>31</v>
      </c>
      <c r="C16" s="253" t="s">
        <v>206</v>
      </c>
      <c r="D16" s="432"/>
      <c r="E16" s="433"/>
      <c r="F16" s="332"/>
      <c r="G16" s="333"/>
      <c r="H16" s="432"/>
      <c r="I16" s="433"/>
      <c r="J16" s="332"/>
      <c r="K16" s="429"/>
      <c r="L16" s="434"/>
      <c r="M16" s="435"/>
      <c r="N16" s="411"/>
      <c r="O16" s="412"/>
      <c r="P16" s="434">
        <v>10</v>
      </c>
      <c r="Q16" s="435">
        <v>10</v>
      </c>
      <c r="R16" s="411">
        <v>4</v>
      </c>
      <c r="S16" s="412" t="s">
        <v>14</v>
      </c>
      <c r="T16" s="434"/>
      <c r="U16" s="435"/>
      <c r="V16" s="411"/>
      <c r="W16" s="412"/>
      <c r="X16" s="434"/>
      <c r="Y16" s="435"/>
      <c r="Z16" s="411"/>
      <c r="AA16" s="442"/>
      <c r="AB16" s="265">
        <f t="shared" si="1"/>
        <v>10</v>
      </c>
      <c r="AC16" s="5">
        <f t="shared" si="2"/>
        <v>10</v>
      </c>
      <c r="AD16" s="5">
        <f t="shared" si="0"/>
        <v>4</v>
      </c>
      <c r="AE16" s="216">
        <f t="shared" si="3"/>
        <v>20</v>
      </c>
      <c r="AF16" s="178" t="s">
        <v>198</v>
      </c>
      <c r="AG16" s="177" t="s">
        <v>232</v>
      </c>
    </row>
    <row r="17" spans="1:33" s="535" customFormat="1" ht="15.75" customHeight="1" x14ac:dyDescent="0.25">
      <c r="A17" s="215" t="s">
        <v>174</v>
      </c>
      <c r="B17" s="34" t="s">
        <v>31</v>
      </c>
      <c r="C17" s="253" t="s">
        <v>115</v>
      </c>
      <c r="D17" s="443"/>
      <c r="E17" s="444"/>
      <c r="F17" s="332"/>
      <c r="G17" s="333"/>
      <c r="H17" s="443"/>
      <c r="I17" s="444"/>
      <c r="J17" s="328"/>
      <c r="K17" s="329"/>
      <c r="L17" s="440"/>
      <c r="M17" s="441"/>
      <c r="N17" s="311"/>
      <c r="O17" s="312"/>
      <c r="P17" s="440">
        <v>8</v>
      </c>
      <c r="Q17" s="441">
        <v>4</v>
      </c>
      <c r="R17" s="311">
        <v>4</v>
      </c>
      <c r="S17" s="312" t="s">
        <v>117</v>
      </c>
      <c r="T17" s="440"/>
      <c r="U17" s="441"/>
      <c r="V17" s="311"/>
      <c r="W17" s="312"/>
      <c r="X17" s="440"/>
      <c r="Y17" s="441"/>
      <c r="Z17" s="311"/>
      <c r="AA17" s="342"/>
      <c r="AB17" s="265">
        <f t="shared" si="1"/>
        <v>8</v>
      </c>
      <c r="AC17" s="5">
        <f t="shared" si="2"/>
        <v>4</v>
      </c>
      <c r="AD17" s="5">
        <f t="shared" si="0"/>
        <v>4</v>
      </c>
      <c r="AE17" s="216">
        <f t="shared" si="3"/>
        <v>12</v>
      </c>
      <c r="AF17" s="178" t="s">
        <v>197</v>
      </c>
      <c r="AG17" s="438" t="s">
        <v>224</v>
      </c>
    </row>
    <row r="18" spans="1:33" s="535" customFormat="1" ht="15.75" customHeight="1" x14ac:dyDescent="0.25">
      <c r="A18" s="215" t="s">
        <v>175</v>
      </c>
      <c r="B18" s="34" t="s">
        <v>31</v>
      </c>
      <c r="C18" s="253" t="s">
        <v>116</v>
      </c>
      <c r="D18" s="443"/>
      <c r="E18" s="444"/>
      <c r="F18" s="332"/>
      <c r="G18" s="333"/>
      <c r="H18" s="443"/>
      <c r="I18" s="444"/>
      <c r="J18" s="328"/>
      <c r="K18" s="329"/>
      <c r="L18" s="440"/>
      <c r="M18" s="441"/>
      <c r="N18" s="311"/>
      <c r="O18" s="312"/>
      <c r="P18" s="440"/>
      <c r="Q18" s="441"/>
      <c r="R18" s="311"/>
      <c r="S18" s="312"/>
      <c r="T18" s="440">
        <v>6</v>
      </c>
      <c r="U18" s="441">
        <v>6</v>
      </c>
      <c r="V18" s="311">
        <v>4</v>
      </c>
      <c r="W18" s="312" t="s">
        <v>125</v>
      </c>
      <c r="X18" s="440"/>
      <c r="Y18" s="441"/>
      <c r="Z18" s="311"/>
      <c r="AA18" s="342"/>
      <c r="AB18" s="265">
        <f t="shared" si="1"/>
        <v>6</v>
      </c>
      <c r="AC18" s="5">
        <f t="shared" si="2"/>
        <v>6</v>
      </c>
      <c r="AD18" s="5">
        <f t="shared" si="0"/>
        <v>4</v>
      </c>
      <c r="AE18" s="216">
        <f t="shared" si="3"/>
        <v>12</v>
      </c>
      <c r="AF18" s="178" t="s">
        <v>198</v>
      </c>
      <c r="AG18" s="447" t="s">
        <v>218</v>
      </c>
    </row>
    <row r="19" spans="1:33" s="535" customFormat="1" ht="15.75" customHeight="1" x14ac:dyDescent="0.25">
      <c r="A19" s="215" t="s">
        <v>176</v>
      </c>
      <c r="B19" s="34" t="s">
        <v>31</v>
      </c>
      <c r="C19" s="253" t="s">
        <v>118</v>
      </c>
      <c r="D19" s="443"/>
      <c r="E19" s="444"/>
      <c r="F19" s="332"/>
      <c r="G19" s="333"/>
      <c r="H19" s="443"/>
      <c r="I19" s="444"/>
      <c r="J19" s="328"/>
      <c r="K19" s="329"/>
      <c r="L19" s="440"/>
      <c r="M19" s="441"/>
      <c r="N19" s="311"/>
      <c r="O19" s="312"/>
      <c r="P19" s="440"/>
      <c r="Q19" s="441"/>
      <c r="R19" s="311"/>
      <c r="S19" s="312"/>
      <c r="T19" s="440">
        <v>8</v>
      </c>
      <c r="U19" s="441">
        <v>8</v>
      </c>
      <c r="V19" s="311">
        <v>4</v>
      </c>
      <c r="W19" s="312" t="s">
        <v>125</v>
      </c>
      <c r="X19" s="440"/>
      <c r="Y19" s="441"/>
      <c r="Z19" s="311"/>
      <c r="AA19" s="342"/>
      <c r="AB19" s="265">
        <f t="shared" si="1"/>
        <v>8</v>
      </c>
      <c r="AC19" s="5">
        <f t="shared" si="2"/>
        <v>8</v>
      </c>
      <c r="AD19" s="5">
        <f t="shared" si="0"/>
        <v>4</v>
      </c>
      <c r="AE19" s="216">
        <f t="shared" si="3"/>
        <v>16</v>
      </c>
      <c r="AF19" s="178" t="s">
        <v>197</v>
      </c>
      <c r="AG19" s="438" t="s">
        <v>223</v>
      </c>
    </row>
    <row r="20" spans="1:33" s="535" customFormat="1" ht="15.75" customHeight="1" x14ac:dyDescent="0.25">
      <c r="A20" s="215" t="s">
        <v>177</v>
      </c>
      <c r="B20" s="34" t="s">
        <v>31</v>
      </c>
      <c r="C20" s="253" t="s">
        <v>119</v>
      </c>
      <c r="D20" s="443"/>
      <c r="E20" s="444"/>
      <c r="F20" s="332"/>
      <c r="G20" s="333"/>
      <c r="H20" s="443"/>
      <c r="I20" s="444"/>
      <c r="J20" s="328"/>
      <c r="K20" s="329"/>
      <c r="L20" s="440"/>
      <c r="M20" s="441"/>
      <c r="N20" s="311"/>
      <c r="O20" s="312"/>
      <c r="P20" s="440"/>
      <c r="Q20" s="441"/>
      <c r="R20" s="311"/>
      <c r="S20" s="312"/>
      <c r="T20" s="440">
        <v>8</v>
      </c>
      <c r="U20" s="441">
        <v>8</v>
      </c>
      <c r="V20" s="311">
        <v>4</v>
      </c>
      <c r="W20" s="312" t="s">
        <v>14</v>
      </c>
      <c r="X20" s="440"/>
      <c r="Y20" s="441"/>
      <c r="Z20" s="311"/>
      <c r="AA20" s="342"/>
      <c r="AB20" s="265">
        <f t="shared" si="1"/>
        <v>8</v>
      </c>
      <c r="AC20" s="5">
        <f t="shared" si="2"/>
        <v>8</v>
      </c>
      <c r="AD20" s="5">
        <f t="shared" si="0"/>
        <v>4</v>
      </c>
      <c r="AE20" s="216">
        <f t="shared" si="3"/>
        <v>16</v>
      </c>
      <c r="AF20" s="178" t="s">
        <v>197</v>
      </c>
      <c r="AG20" s="438" t="s">
        <v>224</v>
      </c>
    </row>
    <row r="21" spans="1:33" s="535" customFormat="1" ht="15.75" customHeight="1" x14ac:dyDescent="0.25">
      <c r="A21" s="215" t="s">
        <v>237</v>
      </c>
      <c r="B21" s="34" t="s">
        <v>31</v>
      </c>
      <c r="C21" s="540" t="s">
        <v>255</v>
      </c>
      <c r="D21" s="443"/>
      <c r="E21" s="444"/>
      <c r="F21" s="332"/>
      <c r="G21" s="333"/>
      <c r="H21" s="443"/>
      <c r="I21" s="444"/>
      <c r="J21" s="328"/>
      <c r="K21" s="329"/>
      <c r="L21" s="440"/>
      <c r="M21" s="441"/>
      <c r="N21" s="311"/>
      <c r="O21" s="312"/>
      <c r="P21" s="440"/>
      <c r="Q21" s="441"/>
      <c r="R21" s="311"/>
      <c r="S21" s="312"/>
      <c r="T21" s="440">
        <v>6</v>
      </c>
      <c r="U21" s="441">
        <v>6</v>
      </c>
      <c r="V21" s="311">
        <v>2</v>
      </c>
      <c r="W21" s="312" t="s">
        <v>14</v>
      </c>
      <c r="X21" s="440"/>
      <c r="Y21" s="441"/>
      <c r="Z21" s="311"/>
      <c r="AA21" s="342"/>
      <c r="AB21" s="265">
        <f t="shared" si="1"/>
        <v>6</v>
      </c>
      <c r="AC21" s="5">
        <f t="shared" si="2"/>
        <v>6</v>
      </c>
      <c r="AD21" s="5">
        <f t="shared" si="0"/>
        <v>2</v>
      </c>
      <c r="AE21" s="216">
        <f t="shared" si="3"/>
        <v>12</v>
      </c>
      <c r="AF21" s="178" t="s">
        <v>198</v>
      </c>
      <c r="AG21" s="447" t="s">
        <v>218</v>
      </c>
    </row>
    <row r="22" spans="1:33" s="535" customFormat="1" ht="15.75" customHeight="1" x14ac:dyDescent="0.25">
      <c r="A22" s="428" t="s">
        <v>240</v>
      </c>
      <c r="B22" s="431" t="s">
        <v>31</v>
      </c>
      <c r="C22" s="253" t="s">
        <v>207</v>
      </c>
      <c r="D22" s="432"/>
      <c r="E22" s="433"/>
      <c r="F22" s="332"/>
      <c r="G22" s="333"/>
      <c r="H22" s="432"/>
      <c r="I22" s="433"/>
      <c r="J22" s="332"/>
      <c r="K22" s="429"/>
      <c r="L22" s="434"/>
      <c r="M22" s="435"/>
      <c r="N22" s="411"/>
      <c r="O22" s="412"/>
      <c r="P22" s="434"/>
      <c r="Q22" s="435"/>
      <c r="R22" s="411"/>
      <c r="S22" s="412"/>
      <c r="T22" s="434">
        <v>10</v>
      </c>
      <c r="U22" s="435">
        <v>10</v>
      </c>
      <c r="V22" s="411">
        <v>5</v>
      </c>
      <c r="W22" s="412" t="s">
        <v>14</v>
      </c>
      <c r="X22" s="434"/>
      <c r="Y22" s="435"/>
      <c r="Z22" s="411"/>
      <c r="AA22" s="442"/>
      <c r="AB22" s="265">
        <f t="shared" si="1"/>
        <v>10</v>
      </c>
      <c r="AC22" s="5">
        <f t="shared" si="2"/>
        <v>10</v>
      </c>
      <c r="AD22" s="5">
        <f t="shared" si="0"/>
        <v>5</v>
      </c>
      <c r="AE22" s="216">
        <f t="shared" si="3"/>
        <v>20</v>
      </c>
      <c r="AF22" s="178" t="s">
        <v>198</v>
      </c>
      <c r="AG22" s="143" t="s">
        <v>232</v>
      </c>
    </row>
    <row r="23" spans="1:33" s="535" customFormat="1" ht="15.75" customHeight="1" x14ac:dyDescent="0.25">
      <c r="A23" s="215" t="s">
        <v>178</v>
      </c>
      <c r="B23" s="34" t="s">
        <v>31</v>
      </c>
      <c r="C23" s="253" t="s">
        <v>120</v>
      </c>
      <c r="D23" s="443"/>
      <c r="E23" s="444"/>
      <c r="F23" s="332"/>
      <c r="G23" s="333"/>
      <c r="H23" s="326"/>
      <c r="I23" s="327"/>
      <c r="J23" s="328"/>
      <c r="K23" s="329"/>
      <c r="L23" s="440"/>
      <c r="M23" s="441"/>
      <c r="N23" s="311"/>
      <c r="O23" s="312"/>
      <c r="P23" s="265"/>
      <c r="Q23" s="5"/>
      <c r="R23" s="311"/>
      <c r="S23" s="312"/>
      <c r="T23" s="265"/>
      <c r="U23" s="5"/>
      <c r="V23" s="311"/>
      <c r="W23" s="312"/>
      <c r="X23" s="265">
        <v>4</v>
      </c>
      <c r="Y23" s="5">
        <v>6</v>
      </c>
      <c r="Z23" s="311">
        <v>4</v>
      </c>
      <c r="AA23" s="342" t="s">
        <v>125</v>
      </c>
      <c r="AB23" s="265">
        <f t="shared" si="1"/>
        <v>4</v>
      </c>
      <c r="AC23" s="5">
        <f t="shared" si="2"/>
        <v>6</v>
      </c>
      <c r="AD23" s="5">
        <f t="shared" si="0"/>
        <v>4</v>
      </c>
      <c r="AE23" s="216">
        <f t="shared" si="3"/>
        <v>10</v>
      </c>
      <c r="AF23" s="178" t="s">
        <v>197</v>
      </c>
      <c r="AG23" s="529" t="s">
        <v>224</v>
      </c>
    </row>
    <row r="24" spans="1:33" s="535" customFormat="1" x14ac:dyDescent="0.25">
      <c r="A24" s="215" t="s">
        <v>179</v>
      </c>
      <c r="B24" s="34" t="s">
        <v>31</v>
      </c>
      <c r="C24" s="253" t="s">
        <v>122</v>
      </c>
      <c r="D24" s="326"/>
      <c r="E24" s="327"/>
      <c r="F24" s="332"/>
      <c r="G24" s="333"/>
      <c r="H24" s="326"/>
      <c r="I24" s="327"/>
      <c r="J24" s="328"/>
      <c r="K24" s="329"/>
      <c r="L24" s="265"/>
      <c r="M24" s="5"/>
      <c r="N24" s="311"/>
      <c r="O24" s="312"/>
      <c r="P24" s="265"/>
      <c r="Q24" s="5"/>
      <c r="R24" s="311"/>
      <c r="S24" s="312"/>
      <c r="T24" s="265">
        <v>4</v>
      </c>
      <c r="U24" s="5">
        <v>8</v>
      </c>
      <c r="V24" s="311">
        <v>4</v>
      </c>
      <c r="W24" s="312" t="s">
        <v>117</v>
      </c>
      <c r="X24" s="265"/>
      <c r="Y24" s="5"/>
      <c r="Z24" s="311"/>
      <c r="AA24" s="342"/>
      <c r="AB24" s="265">
        <f t="shared" si="1"/>
        <v>4</v>
      </c>
      <c r="AC24" s="5">
        <f t="shared" si="2"/>
        <v>8</v>
      </c>
      <c r="AD24" s="5">
        <f t="shared" si="0"/>
        <v>4</v>
      </c>
      <c r="AE24" s="216">
        <f t="shared" si="3"/>
        <v>12</v>
      </c>
      <c r="AF24" s="178" t="s">
        <v>199</v>
      </c>
      <c r="AG24" s="528" t="s">
        <v>277</v>
      </c>
    </row>
    <row r="25" spans="1:33" s="535" customFormat="1" x14ac:dyDescent="0.25">
      <c r="A25" s="215" t="s">
        <v>151</v>
      </c>
      <c r="B25" s="34" t="s">
        <v>31</v>
      </c>
      <c r="C25" s="253" t="s">
        <v>123</v>
      </c>
      <c r="D25" s="326"/>
      <c r="E25" s="327"/>
      <c r="F25" s="332"/>
      <c r="G25" s="333"/>
      <c r="H25" s="326"/>
      <c r="I25" s="327"/>
      <c r="J25" s="328"/>
      <c r="K25" s="329"/>
      <c r="L25" s="265"/>
      <c r="M25" s="5"/>
      <c r="N25" s="311"/>
      <c r="O25" s="312"/>
      <c r="P25" s="265"/>
      <c r="Q25" s="5"/>
      <c r="R25" s="311"/>
      <c r="S25" s="312"/>
      <c r="T25" s="265"/>
      <c r="U25" s="5"/>
      <c r="V25" s="311"/>
      <c r="W25" s="312"/>
      <c r="X25" s="265">
        <v>8</v>
      </c>
      <c r="Y25" s="5">
        <v>6</v>
      </c>
      <c r="Z25" s="311">
        <v>4</v>
      </c>
      <c r="AA25" s="342" t="s">
        <v>110</v>
      </c>
      <c r="AB25" s="265">
        <f t="shared" si="1"/>
        <v>8</v>
      </c>
      <c r="AC25" s="5">
        <f t="shared" si="2"/>
        <v>6</v>
      </c>
      <c r="AD25" s="5">
        <f t="shared" si="0"/>
        <v>4</v>
      </c>
      <c r="AE25" s="216">
        <f t="shared" si="3"/>
        <v>14</v>
      </c>
      <c r="AF25" s="178" t="s">
        <v>197</v>
      </c>
      <c r="AG25" s="438" t="s">
        <v>224</v>
      </c>
    </row>
    <row r="26" spans="1:33" s="535" customFormat="1" ht="15.75" customHeight="1" x14ac:dyDescent="0.25">
      <c r="A26" s="215" t="s">
        <v>180</v>
      </c>
      <c r="B26" s="34" t="s">
        <v>31</v>
      </c>
      <c r="C26" s="253" t="s">
        <v>256</v>
      </c>
      <c r="D26" s="326"/>
      <c r="E26" s="327"/>
      <c r="F26" s="332"/>
      <c r="G26" s="333"/>
      <c r="H26" s="326"/>
      <c r="I26" s="327"/>
      <c r="J26" s="328"/>
      <c r="K26" s="329"/>
      <c r="L26" s="265"/>
      <c r="M26" s="5"/>
      <c r="N26" s="311"/>
      <c r="O26" s="312"/>
      <c r="P26" s="265"/>
      <c r="Q26" s="5"/>
      <c r="R26" s="311"/>
      <c r="S26" s="312"/>
      <c r="T26" s="265"/>
      <c r="U26" s="5"/>
      <c r="V26" s="311"/>
      <c r="W26" s="312"/>
      <c r="X26" s="265">
        <v>8</v>
      </c>
      <c r="Y26" s="5">
        <v>18</v>
      </c>
      <c r="Z26" s="311">
        <v>4</v>
      </c>
      <c r="AA26" s="342" t="s">
        <v>124</v>
      </c>
      <c r="AB26" s="265">
        <f t="shared" si="1"/>
        <v>8</v>
      </c>
      <c r="AC26" s="5">
        <f t="shared" si="2"/>
        <v>18</v>
      </c>
      <c r="AD26" s="5">
        <f t="shared" si="0"/>
        <v>4</v>
      </c>
      <c r="AE26" s="216">
        <f t="shared" si="3"/>
        <v>26</v>
      </c>
      <c r="AF26" s="178" t="s">
        <v>198</v>
      </c>
      <c r="AG26" s="447" t="s">
        <v>218</v>
      </c>
    </row>
    <row r="27" spans="1:33" s="536" customFormat="1" ht="15.75" customHeight="1" x14ac:dyDescent="0.25">
      <c r="A27" s="215" t="s">
        <v>273</v>
      </c>
      <c r="B27" s="34" t="s">
        <v>31</v>
      </c>
      <c r="C27" s="481" t="s">
        <v>269</v>
      </c>
      <c r="D27" s="326"/>
      <c r="E27" s="327"/>
      <c r="F27" s="332"/>
      <c r="G27" s="333"/>
      <c r="H27" s="326"/>
      <c r="I27" s="327"/>
      <c r="J27" s="328"/>
      <c r="K27" s="329"/>
      <c r="L27" s="265"/>
      <c r="M27" s="5"/>
      <c r="N27" s="311"/>
      <c r="O27" s="312"/>
      <c r="P27" s="265"/>
      <c r="Q27" s="5"/>
      <c r="R27" s="311"/>
      <c r="S27" s="312"/>
      <c r="T27" s="265"/>
      <c r="U27" s="5">
        <v>8</v>
      </c>
      <c r="V27" s="484">
        <v>4</v>
      </c>
      <c r="W27" s="485" t="s">
        <v>110</v>
      </c>
      <c r="X27" s="265"/>
      <c r="Y27" s="5"/>
      <c r="Z27" s="484"/>
      <c r="AA27" s="486"/>
      <c r="AB27" s="265" t="str">
        <f t="shared" ref="AB27:AB30" si="4">IF(D27+H27+L27+P27+T27+X27=0,"",D27+H27+L27+P27+T27+X27)</f>
        <v/>
      </c>
      <c r="AC27" s="5">
        <f t="shared" ref="AC27:AC30" si="5">IF(E27+I27+M27+Q27+U27+Y27=0,"",E27+I27+M27+Q27+U27+Y27)</f>
        <v>8</v>
      </c>
      <c r="AD27" s="5">
        <f t="shared" ref="AD27:AD30" si="6">IF(J27+F27+N27+R27+V27+Z27=0,"",J27+F27+N27+R27+V27+Z27)</f>
        <v>4</v>
      </c>
      <c r="AE27" s="216">
        <f t="shared" ref="AE27:AE30" si="7">IF(D27+E27+H27+I27+L27+M27+P27+Q27+T27+U27+X27+Y27=0,"",D27+E27+H27+I27+L27+M27+P27+Q27+T27+U27+X27+Y27)</f>
        <v>8</v>
      </c>
      <c r="AF27" s="487" t="s">
        <v>197</v>
      </c>
      <c r="AG27" s="488" t="s">
        <v>224</v>
      </c>
    </row>
    <row r="28" spans="1:33" s="536" customFormat="1" ht="15.75" customHeight="1" x14ac:dyDescent="0.25">
      <c r="A28" s="215" t="s">
        <v>270</v>
      </c>
      <c r="B28" s="34" t="s">
        <v>31</v>
      </c>
      <c r="C28" s="481" t="s">
        <v>111</v>
      </c>
      <c r="D28" s="326"/>
      <c r="E28" s="327"/>
      <c r="F28" s="332"/>
      <c r="G28" s="333"/>
      <c r="H28" s="326"/>
      <c r="I28" s="327"/>
      <c r="J28" s="328"/>
      <c r="K28" s="329"/>
      <c r="L28" s="265"/>
      <c r="M28" s="5"/>
      <c r="N28" s="311"/>
      <c r="O28" s="312"/>
      <c r="P28" s="265"/>
      <c r="Q28" s="5"/>
      <c r="R28" s="311"/>
      <c r="S28" s="312"/>
      <c r="T28" s="265"/>
      <c r="U28" s="5"/>
      <c r="V28" s="484"/>
      <c r="W28" s="485"/>
      <c r="X28" s="265"/>
      <c r="Y28" s="5">
        <v>16</v>
      </c>
      <c r="Z28" s="484">
        <v>8</v>
      </c>
      <c r="AA28" s="486" t="s">
        <v>110</v>
      </c>
      <c r="AB28" s="265" t="str">
        <f t="shared" si="4"/>
        <v/>
      </c>
      <c r="AC28" s="5">
        <f t="shared" si="5"/>
        <v>16</v>
      </c>
      <c r="AD28" s="5">
        <f t="shared" si="6"/>
        <v>8</v>
      </c>
      <c r="AE28" s="216">
        <f t="shared" si="7"/>
        <v>16</v>
      </c>
      <c r="AF28" s="487" t="s">
        <v>197</v>
      </c>
      <c r="AG28" s="488" t="s">
        <v>224</v>
      </c>
    </row>
    <row r="29" spans="1:33" s="535" customFormat="1" ht="15.75" customHeight="1" x14ac:dyDescent="0.25">
      <c r="A29" s="171" t="s">
        <v>189</v>
      </c>
      <c r="B29" s="480" t="s">
        <v>14</v>
      </c>
      <c r="C29" s="541" t="s">
        <v>19</v>
      </c>
      <c r="D29" s="326"/>
      <c r="E29" s="327"/>
      <c r="F29" s="332"/>
      <c r="G29" s="333"/>
      <c r="H29" s="326"/>
      <c r="I29" s="327">
        <v>120</v>
      </c>
      <c r="J29" s="328">
        <v>4</v>
      </c>
      <c r="K29" s="329" t="s">
        <v>125</v>
      </c>
      <c r="L29" s="265"/>
      <c r="M29" s="5"/>
      <c r="N29" s="311"/>
      <c r="O29" s="312"/>
      <c r="P29" s="265"/>
      <c r="Q29" s="5"/>
      <c r="R29" s="311"/>
      <c r="S29" s="312"/>
      <c r="T29" s="265"/>
      <c r="U29" s="5"/>
      <c r="V29" s="311"/>
      <c r="W29" s="312"/>
      <c r="X29" s="265"/>
      <c r="Y29" s="5"/>
      <c r="Z29" s="311"/>
      <c r="AA29" s="342"/>
      <c r="AB29" s="265" t="str">
        <f t="shared" si="4"/>
        <v/>
      </c>
      <c r="AC29" s="5">
        <f t="shared" si="5"/>
        <v>120</v>
      </c>
      <c r="AD29" s="5">
        <f t="shared" si="6"/>
        <v>4</v>
      </c>
      <c r="AE29" s="216">
        <f t="shared" si="7"/>
        <v>120</v>
      </c>
      <c r="AF29" s="538" t="s">
        <v>197</v>
      </c>
      <c r="AG29" s="539" t="s">
        <v>224</v>
      </c>
    </row>
    <row r="30" spans="1:33" s="535" customFormat="1" ht="15.75" customHeight="1" x14ac:dyDescent="0.25">
      <c r="A30" s="171" t="s">
        <v>190</v>
      </c>
      <c r="B30" s="480" t="s">
        <v>14</v>
      </c>
      <c r="C30" s="537" t="s">
        <v>20</v>
      </c>
      <c r="D30" s="326"/>
      <c r="E30" s="327"/>
      <c r="F30" s="332"/>
      <c r="G30" s="333"/>
      <c r="H30" s="326"/>
      <c r="I30" s="327"/>
      <c r="J30" s="328"/>
      <c r="K30" s="329"/>
      <c r="L30" s="265"/>
      <c r="M30" s="5"/>
      <c r="N30" s="311"/>
      <c r="O30" s="312"/>
      <c r="P30" s="265"/>
      <c r="Q30" s="327">
        <v>120</v>
      </c>
      <c r="R30" s="328">
        <v>4</v>
      </c>
      <c r="S30" s="329" t="s">
        <v>125</v>
      </c>
      <c r="T30" s="265"/>
      <c r="U30" s="5"/>
      <c r="V30" s="311"/>
      <c r="W30" s="312"/>
      <c r="X30" s="265"/>
      <c r="Y30" s="5"/>
      <c r="Z30" s="311"/>
      <c r="AA30" s="342"/>
      <c r="AB30" s="265" t="str">
        <f t="shared" si="4"/>
        <v/>
      </c>
      <c r="AC30" s="5">
        <f t="shared" si="5"/>
        <v>120</v>
      </c>
      <c r="AD30" s="5">
        <f t="shared" si="6"/>
        <v>4</v>
      </c>
      <c r="AE30" s="216">
        <f t="shared" si="7"/>
        <v>120</v>
      </c>
      <c r="AF30" s="538" t="s">
        <v>197</v>
      </c>
      <c r="AG30" s="539" t="s">
        <v>224</v>
      </c>
    </row>
    <row r="31" spans="1:33" s="535" customFormat="1" ht="15.75" customHeight="1" x14ac:dyDescent="0.25">
      <c r="A31" s="217"/>
      <c r="B31" s="34"/>
      <c r="C31" s="254"/>
      <c r="D31" s="326"/>
      <c r="E31" s="327"/>
      <c r="F31" s="332"/>
      <c r="G31" s="333"/>
      <c r="H31" s="326"/>
      <c r="I31" s="327"/>
      <c r="J31" s="328"/>
      <c r="K31" s="329"/>
      <c r="L31" s="265"/>
      <c r="M31" s="5"/>
      <c r="N31" s="311"/>
      <c r="O31" s="312"/>
      <c r="P31" s="265"/>
      <c r="Q31" s="5"/>
      <c r="R31" s="311"/>
      <c r="S31" s="312"/>
      <c r="T31" s="265"/>
      <c r="U31" s="5"/>
      <c r="V31" s="311"/>
      <c r="W31" s="312"/>
      <c r="X31" s="265"/>
      <c r="Y31" s="5"/>
      <c r="Z31" s="311"/>
      <c r="AA31" s="342"/>
      <c r="AB31" s="265" t="str">
        <f t="shared" si="1"/>
        <v/>
      </c>
      <c r="AC31" s="5" t="str">
        <f t="shared" si="2"/>
        <v/>
      </c>
      <c r="AD31" s="5" t="str">
        <f t="shared" si="0"/>
        <v/>
      </c>
      <c r="AE31" s="216" t="str">
        <f t="shared" si="3"/>
        <v/>
      </c>
      <c r="AF31" s="178"/>
      <c r="AG31" s="177"/>
    </row>
    <row r="32" spans="1:33" s="1" customFormat="1" ht="15.75" customHeight="1" x14ac:dyDescent="0.25">
      <c r="A32" s="217"/>
      <c r="B32" s="34"/>
      <c r="C32" s="254"/>
      <c r="D32" s="326"/>
      <c r="E32" s="327"/>
      <c r="F32" s="332"/>
      <c r="G32" s="333"/>
      <c r="H32" s="326"/>
      <c r="I32" s="327"/>
      <c r="J32" s="328"/>
      <c r="K32" s="329"/>
      <c r="L32" s="265"/>
      <c r="M32" s="5"/>
      <c r="N32" s="311"/>
      <c r="O32" s="312"/>
      <c r="P32" s="265"/>
      <c r="Q32" s="5"/>
      <c r="R32" s="311"/>
      <c r="S32" s="312"/>
      <c r="T32" s="265"/>
      <c r="U32" s="5"/>
      <c r="V32" s="311"/>
      <c r="W32" s="312"/>
      <c r="X32" s="265"/>
      <c r="Y32" s="5"/>
      <c r="Z32" s="311"/>
      <c r="AA32" s="342"/>
      <c r="AB32" s="265" t="str">
        <f t="shared" si="1"/>
        <v/>
      </c>
      <c r="AC32" s="5" t="str">
        <f t="shared" si="2"/>
        <v/>
      </c>
      <c r="AD32" s="5" t="str">
        <f t="shared" si="0"/>
        <v/>
      </c>
      <c r="AE32" s="216" t="str">
        <f t="shared" si="3"/>
        <v/>
      </c>
      <c r="AF32" s="151"/>
      <c r="AG32" s="140"/>
    </row>
    <row r="33" spans="1:33" s="41" customFormat="1" ht="15.75" customHeight="1" x14ac:dyDescent="0.25">
      <c r="A33" s="217"/>
      <c r="B33" s="34"/>
      <c r="C33" s="254"/>
      <c r="D33" s="326"/>
      <c r="E33" s="327"/>
      <c r="F33" s="332"/>
      <c r="G33" s="333"/>
      <c r="H33" s="326"/>
      <c r="I33" s="327"/>
      <c r="J33" s="328"/>
      <c r="K33" s="329"/>
      <c r="L33" s="265"/>
      <c r="M33" s="5"/>
      <c r="N33" s="311"/>
      <c r="O33" s="312"/>
      <c r="P33" s="265"/>
      <c r="Q33" s="5"/>
      <c r="R33" s="311"/>
      <c r="S33" s="312"/>
      <c r="T33" s="265"/>
      <c r="U33" s="5"/>
      <c r="V33" s="311"/>
      <c r="W33" s="312"/>
      <c r="X33" s="265"/>
      <c r="Y33" s="5"/>
      <c r="Z33" s="311"/>
      <c r="AA33" s="342"/>
      <c r="AB33" s="265" t="str">
        <f t="shared" si="1"/>
        <v/>
      </c>
      <c r="AC33" s="5" t="str">
        <f t="shared" si="2"/>
        <v/>
      </c>
      <c r="AD33" s="5" t="str">
        <f t="shared" si="0"/>
        <v/>
      </c>
      <c r="AE33" s="216" t="str">
        <f t="shared" si="3"/>
        <v/>
      </c>
      <c r="AF33" s="151"/>
      <c r="AG33" s="140"/>
    </row>
    <row r="34" spans="1:33" s="41" customFormat="1" ht="15.75" customHeight="1" x14ac:dyDescent="0.25">
      <c r="A34" s="217"/>
      <c r="B34" s="34"/>
      <c r="C34" s="254"/>
      <c r="D34" s="326"/>
      <c r="E34" s="327"/>
      <c r="F34" s="332"/>
      <c r="G34" s="333"/>
      <c r="H34" s="326"/>
      <c r="I34" s="327"/>
      <c r="J34" s="328"/>
      <c r="K34" s="329"/>
      <c r="L34" s="265"/>
      <c r="M34" s="5"/>
      <c r="N34" s="311"/>
      <c r="O34" s="312"/>
      <c r="P34" s="265"/>
      <c r="Q34" s="5"/>
      <c r="R34" s="311"/>
      <c r="S34" s="312"/>
      <c r="T34" s="265"/>
      <c r="U34" s="5"/>
      <c r="V34" s="311"/>
      <c r="W34" s="312"/>
      <c r="X34" s="265"/>
      <c r="Y34" s="5"/>
      <c r="Z34" s="311"/>
      <c r="AA34" s="342"/>
      <c r="AB34" s="265" t="str">
        <f t="shared" si="1"/>
        <v/>
      </c>
      <c r="AC34" s="5" t="str">
        <f t="shared" si="2"/>
        <v/>
      </c>
      <c r="AD34" s="5" t="str">
        <f t="shared" si="0"/>
        <v/>
      </c>
      <c r="AE34" s="216" t="str">
        <f t="shared" si="3"/>
        <v/>
      </c>
      <c r="AF34" s="151"/>
      <c r="AG34" s="140"/>
    </row>
    <row r="35" spans="1:33" s="41" customFormat="1" ht="15.75" customHeight="1" x14ac:dyDescent="0.25">
      <c r="A35" s="217"/>
      <c r="B35" s="34"/>
      <c r="C35" s="254"/>
      <c r="D35" s="326"/>
      <c r="E35" s="327"/>
      <c r="F35" s="332"/>
      <c r="G35" s="333"/>
      <c r="H35" s="326"/>
      <c r="I35" s="327"/>
      <c r="J35" s="328"/>
      <c r="K35" s="329"/>
      <c r="L35" s="265"/>
      <c r="M35" s="5"/>
      <c r="N35" s="311"/>
      <c r="O35" s="312"/>
      <c r="P35" s="265"/>
      <c r="Q35" s="5"/>
      <c r="R35" s="311"/>
      <c r="S35" s="312"/>
      <c r="T35" s="265"/>
      <c r="U35" s="5"/>
      <c r="V35" s="311"/>
      <c r="W35" s="312"/>
      <c r="X35" s="265"/>
      <c r="Y35" s="5"/>
      <c r="Z35" s="311"/>
      <c r="AA35" s="342"/>
      <c r="AB35" s="265" t="str">
        <f t="shared" si="1"/>
        <v/>
      </c>
      <c r="AC35" s="5" t="str">
        <f t="shared" si="2"/>
        <v/>
      </c>
      <c r="AD35" s="5" t="str">
        <f t="shared" si="0"/>
        <v/>
      </c>
      <c r="AE35" s="216" t="str">
        <f t="shared" si="3"/>
        <v/>
      </c>
      <c r="AF35" s="151"/>
      <c r="AG35" s="140"/>
    </row>
    <row r="36" spans="1:33" s="1" customFormat="1" ht="15.75" customHeight="1" x14ac:dyDescent="0.25">
      <c r="A36" s="217"/>
      <c r="B36" s="34"/>
      <c r="C36" s="254"/>
      <c r="D36" s="326"/>
      <c r="E36" s="327"/>
      <c r="F36" s="332"/>
      <c r="G36" s="333"/>
      <c r="H36" s="326"/>
      <c r="I36" s="327"/>
      <c r="J36" s="328"/>
      <c r="K36" s="329"/>
      <c r="L36" s="265"/>
      <c r="M36" s="5"/>
      <c r="N36" s="311"/>
      <c r="O36" s="312"/>
      <c r="P36" s="265"/>
      <c r="Q36" s="5"/>
      <c r="R36" s="311"/>
      <c r="S36" s="312"/>
      <c r="T36" s="265"/>
      <c r="U36" s="5"/>
      <c r="V36" s="311"/>
      <c r="W36" s="312"/>
      <c r="X36" s="265"/>
      <c r="Y36" s="5"/>
      <c r="Z36" s="311"/>
      <c r="AA36" s="342"/>
      <c r="AB36" s="265" t="str">
        <f t="shared" si="1"/>
        <v/>
      </c>
      <c r="AC36" s="5" t="str">
        <f t="shared" si="2"/>
        <v/>
      </c>
      <c r="AD36" s="5" t="str">
        <f t="shared" si="0"/>
        <v/>
      </c>
      <c r="AE36" s="216" t="str">
        <f t="shared" si="3"/>
        <v/>
      </c>
      <c r="AF36" s="151"/>
      <c r="AG36" s="140"/>
    </row>
    <row r="37" spans="1:33" s="1" customFormat="1" ht="15.75" customHeight="1" x14ac:dyDescent="0.25">
      <c r="A37" s="217"/>
      <c r="B37" s="34"/>
      <c r="C37" s="254"/>
      <c r="D37" s="326"/>
      <c r="E37" s="327"/>
      <c r="F37" s="332"/>
      <c r="G37" s="333"/>
      <c r="H37" s="326"/>
      <c r="I37" s="327"/>
      <c r="J37" s="328"/>
      <c r="K37" s="329"/>
      <c r="L37" s="265"/>
      <c r="M37" s="5"/>
      <c r="N37" s="311"/>
      <c r="O37" s="312"/>
      <c r="P37" s="265"/>
      <c r="Q37" s="5"/>
      <c r="R37" s="311"/>
      <c r="S37" s="312"/>
      <c r="T37" s="265"/>
      <c r="U37" s="5"/>
      <c r="V37" s="311"/>
      <c r="W37" s="312"/>
      <c r="X37" s="265"/>
      <c r="Y37" s="5"/>
      <c r="Z37" s="311"/>
      <c r="AA37" s="342"/>
      <c r="AB37" s="265" t="str">
        <f t="shared" si="1"/>
        <v/>
      </c>
      <c r="AC37" s="5" t="str">
        <f t="shared" si="2"/>
        <v/>
      </c>
      <c r="AD37" s="5" t="str">
        <f t="shared" si="0"/>
        <v/>
      </c>
      <c r="AE37" s="216" t="str">
        <f t="shared" si="3"/>
        <v/>
      </c>
      <c r="AF37" s="151"/>
      <c r="AG37" s="140"/>
    </row>
    <row r="38" spans="1:33" ht="15.75" customHeight="1" x14ac:dyDescent="0.25">
      <c r="A38" s="217"/>
      <c r="B38" s="34"/>
      <c r="C38" s="254"/>
      <c r="D38" s="326"/>
      <c r="E38" s="327"/>
      <c r="F38" s="332"/>
      <c r="G38" s="333"/>
      <c r="H38" s="326"/>
      <c r="I38" s="327"/>
      <c r="J38" s="328"/>
      <c r="K38" s="329"/>
      <c r="L38" s="266"/>
      <c r="M38" s="319"/>
      <c r="N38" s="320"/>
      <c r="O38" s="321"/>
      <c r="P38" s="265"/>
      <c r="Q38" s="5"/>
      <c r="R38" s="311"/>
      <c r="S38" s="312"/>
      <c r="T38" s="265"/>
      <c r="U38" s="5"/>
      <c r="V38" s="311"/>
      <c r="W38" s="312"/>
      <c r="X38" s="265"/>
      <c r="Y38" s="5"/>
      <c r="Z38" s="311"/>
      <c r="AA38" s="342"/>
      <c r="AB38" s="265" t="str">
        <f t="shared" si="1"/>
        <v/>
      </c>
      <c r="AC38" s="5" t="str">
        <f t="shared" si="2"/>
        <v/>
      </c>
      <c r="AD38" s="5" t="str">
        <f t="shared" si="0"/>
        <v/>
      </c>
      <c r="AE38" s="216" t="str">
        <f t="shared" si="3"/>
        <v/>
      </c>
      <c r="AF38" s="151"/>
      <c r="AG38" s="140"/>
    </row>
    <row r="39" spans="1:33" s="85" customFormat="1" ht="15.75" customHeight="1" thickBot="1" x14ac:dyDescent="0.35">
      <c r="A39" s="218"/>
      <c r="B39" s="8"/>
      <c r="C39" s="127" t="s">
        <v>42</v>
      </c>
      <c r="D39" s="257">
        <f>SUM(D12:D38)</f>
        <v>0</v>
      </c>
      <c r="E39" s="93">
        <f>SUM(E12:E38)</f>
        <v>0</v>
      </c>
      <c r="F39" s="93">
        <f>SUM(F12:F38)</f>
        <v>0</v>
      </c>
      <c r="G39" s="148" t="s">
        <v>16</v>
      </c>
      <c r="H39" s="257">
        <f>SUM(H12:H38)</f>
        <v>0</v>
      </c>
      <c r="I39" s="93">
        <f>SUM(I12:I38)</f>
        <v>120</v>
      </c>
      <c r="J39" s="93">
        <f>SUM(J12:J38)</f>
        <v>4</v>
      </c>
      <c r="K39" s="285" t="s">
        <v>16</v>
      </c>
      <c r="L39" s="284">
        <f>SUM(L12:L38)</f>
        <v>6</v>
      </c>
      <c r="M39" s="93">
        <f>SUM(M12:M38)</f>
        <v>6</v>
      </c>
      <c r="N39" s="93">
        <f>SUM(N12:N38)</f>
        <v>4</v>
      </c>
      <c r="O39" s="285" t="s">
        <v>16</v>
      </c>
      <c r="P39" s="315">
        <f>SUM(P12:P38)</f>
        <v>54</v>
      </c>
      <c r="Q39" s="316">
        <f>SUM(Q12:Q38)</f>
        <v>146</v>
      </c>
      <c r="R39" s="316">
        <f>SUM(R12:R38)</f>
        <v>23</v>
      </c>
      <c r="S39" s="318" t="s">
        <v>16</v>
      </c>
      <c r="T39" s="315">
        <f>SUM(T12:T38)</f>
        <v>42</v>
      </c>
      <c r="U39" s="316">
        <f>SUM(U12:U38)</f>
        <v>54</v>
      </c>
      <c r="V39" s="316">
        <f>SUM(V12:V38)</f>
        <v>27</v>
      </c>
      <c r="W39" s="318" t="s">
        <v>16</v>
      </c>
      <c r="X39" s="315">
        <f>SUM(X12:X38)</f>
        <v>20</v>
      </c>
      <c r="Y39" s="316">
        <f>SUM(Y12:Y38)</f>
        <v>46</v>
      </c>
      <c r="Z39" s="316">
        <f>SUM(Z12:Z38)</f>
        <v>20</v>
      </c>
      <c r="AA39" s="343" t="s">
        <v>16</v>
      </c>
      <c r="AB39" s="315">
        <f>SUM(AB12:AB38)</f>
        <v>122</v>
      </c>
      <c r="AC39" s="316">
        <f>SUM(AC12:AC38)</f>
        <v>372</v>
      </c>
      <c r="AD39" s="316">
        <f>SUM(AD12:AD38)</f>
        <v>78</v>
      </c>
      <c r="AE39" s="344">
        <f>SUM(AE12:AE38)</f>
        <v>494</v>
      </c>
    </row>
    <row r="40" spans="1:33" s="85" customFormat="1" ht="15.75" customHeight="1" thickBot="1" x14ac:dyDescent="0.35">
      <c r="A40" s="125"/>
      <c r="B40" s="126"/>
      <c r="C40" s="251" t="s">
        <v>35</v>
      </c>
      <c r="D40" s="84">
        <f>D10+D39</f>
        <v>58</v>
      </c>
      <c r="E40" s="84">
        <f>E10+E39</f>
        <v>72</v>
      </c>
      <c r="F40" s="84">
        <f>F10+F39</f>
        <v>30</v>
      </c>
      <c r="G40" s="149" t="s">
        <v>16</v>
      </c>
      <c r="H40" s="270">
        <f>H10+H39</f>
        <v>50</v>
      </c>
      <c r="I40" s="84">
        <f>I10+I39</f>
        <v>180</v>
      </c>
      <c r="J40" s="84">
        <f>J10+J39</f>
        <v>30</v>
      </c>
      <c r="K40" s="269" t="s">
        <v>16</v>
      </c>
      <c r="L40" s="286">
        <f>L10+L39</f>
        <v>54</v>
      </c>
      <c r="M40" s="84">
        <f>M10+M39</f>
        <v>56</v>
      </c>
      <c r="N40" s="84">
        <f>N10+N39</f>
        <v>30</v>
      </c>
      <c r="O40" s="287" t="s">
        <v>16</v>
      </c>
      <c r="P40" s="270">
        <f>P10+P39</f>
        <v>68</v>
      </c>
      <c r="Q40" s="84">
        <f>Q10+Q39</f>
        <v>162</v>
      </c>
      <c r="R40" s="84">
        <f>R10+R39</f>
        <v>30</v>
      </c>
      <c r="S40" s="269" t="s">
        <v>16</v>
      </c>
      <c r="T40" s="286">
        <f>T10+T39</f>
        <v>48</v>
      </c>
      <c r="U40" s="84">
        <f>U10+U39</f>
        <v>62</v>
      </c>
      <c r="V40" s="84">
        <f>V10+V39</f>
        <v>30</v>
      </c>
      <c r="W40" s="287" t="s">
        <v>16</v>
      </c>
      <c r="X40" s="270">
        <f>X10+X39</f>
        <v>32</v>
      </c>
      <c r="Y40" s="84">
        <f>Y10+Y39</f>
        <v>68</v>
      </c>
      <c r="Z40" s="84">
        <f>Z10+Z39</f>
        <v>30</v>
      </c>
      <c r="AA40" s="269" t="s">
        <v>16</v>
      </c>
      <c r="AB40" s="271">
        <f>AB10+AB39</f>
        <v>310</v>
      </c>
      <c r="AC40" s="271">
        <f>AC10+AC39</f>
        <v>600</v>
      </c>
      <c r="AD40" s="271">
        <f>AD10+AD39</f>
        <v>180</v>
      </c>
      <c r="AE40" s="214">
        <f>AE10+AE39</f>
        <v>910</v>
      </c>
    </row>
    <row r="41" spans="1:33" ht="18.75" customHeight="1" x14ac:dyDescent="0.3">
      <c r="A41" s="94"/>
      <c r="B41" s="95"/>
      <c r="C41" s="96" t="s">
        <v>15</v>
      </c>
      <c r="D41" s="638"/>
      <c r="E41" s="639"/>
      <c r="F41" s="639"/>
      <c r="G41" s="639"/>
      <c r="H41" s="639"/>
      <c r="I41" s="639"/>
      <c r="J41" s="639"/>
      <c r="K41" s="639"/>
      <c r="L41" s="639"/>
      <c r="M41" s="639"/>
      <c r="N41" s="639"/>
      <c r="O41" s="639"/>
      <c r="P41" s="639"/>
      <c r="Q41" s="639"/>
      <c r="R41" s="639"/>
      <c r="S41" s="639"/>
      <c r="T41" s="628"/>
      <c r="U41" s="628"/>
      <c r="V41" s="628"/>
      <c r="W41" s="628"/>
      <c r="X41" s="628"/>
      <c r="Y41" s="628"/>
      <c r="Z41" s="628"/>
      <c r="AA41" s="628"/>
      <c r="AB41" s="629"/>
      <c r="AC41" s="629"/>
      <c r="AD41" s="629"/>
      <c r="AE41" s="630"/>
      <c r="AF41" s="211"/>
      <c r="AG41" s="141"/>
    </row>
    <row r="42" spans="1:33" s="68" customFormat="1" ht="15.75" customHeight="1" x14ac:dyDescent="0.25">
      <c r="A42" s="171" t="s">
        <v>187</v>
      </c>
      <c r="B42" s="35" t="s">
        <v>14</v>
      </c>
      <c r="C42" s="170" t="s">
        <v>93</v>
      </c>
      <c r="D42" s="291"/>
      <c r="E42" s="292"/>
      <c r="F42" s="293"/>
      <c r="G42" s="294"/>
      <c r="H42" s="291"/>
      <c r="I42" s="292"/>
      <c r="J42" s="303"/>
      <c r="K42" s="304"/>
      <c r="L42" s="267"/>
      <c r="M42" s="289"/>
      <c r="N42" s="309"/>
      <c r="O42" s="310"/>
      <c r="P42" s="267"/>
      <c r="Q42" s="289"/>
      <c r="R42" s="309"/>
      <c r="S42" s="310"/>
      <c r="T42" s="267"/>
      <c r="U42" s="289"/>
      <c r="V42" s="309"/>
      <c r="W42" s="310"/>
      <c r="X42" s="267"/>
      <c r="Y42" s="289"/>
      <c r="Z42" s="309"/>
      <c r="AA42" s="310"/>
      <c r="AB42" s="5" t="str">
        <f t="shared" ref="AB42:AC46" si="8">IF(D42+H42+L42+P42+T42+X42=0,"",D42+H42+L42+P42+T42+X42)</f>
        <v/>
      </c>
      <c r="AC42" s="5" t="str">
        <f t="shared" si="8"/>
        <v/>
      </c>
      <c r="AD42" s="40" t="s">
        <v>16</v>
      </c>
      <c r="AE42" s="216" t="str">
        <f t="shared" ref="AE42:AE44" si="9">IF(D42+E42+H42+I42+L42+M42+P42+Q42+T42+U42+X42+Y42=0,"",D42+E42+H42+I42+L42+M42+P42+Q42+T42+U42+X42+Y42)</f>
        <v/>
      </c>
      <c r="AF42" s="178" t="s">
        <v>197</v>
      </c>
      <c r="AG42" s="200" t="s">
        <v>224</v>
      </c>
    </row>
    <row r="43" spans="1:33" s="68" customFormat="1" ht="15.75" customHeight="1" x14ac:dyDescent="0.25">
      <c r="A43" s="172" t="s">
        <v>188</v>
      </c>
      <c r="B43" s="35" t="s">
        <v>14</v>
      </c>
      <c r="C43" s="258" t="s">
        <v>94</v>
      </c>
      <c r="D43" s="295"/>
      <c r="E43" s="296"/>
      <c r="F43" s="297"/>
      <c r="G43" s="298"/>
      <c r="H43" s="295"/>
      <c r="I43" s="296"/>
      <c r="J43" s="305"/>
      <c r="K43" s="306"/>
      <c r="L43" s="265"/>
      <c r="M43" s="5"/>
      <c r="N43" s="311"/>
      <c r="O43" s="312"/>
      <c r="P43" s="265"/>
      <c r="Q43" s="5"/>
      <c r="R43" s="311"/>
      <c r="S43" s="312"/>
      <c r="T43" s="265"/>
      <c r="U43" s="5"/>
      <c r="V43" s="311"/>
      <c r="W43" s="312"/>
      <c r="X43" s="265"/>
      <c r="Y43" s="5"/>
      <c r="Z43" s="311"/>
      <c r="AA43" s="312"/>
      <c r="AB43" s="5" t="str">
        <f t="shared" si="8"/>
        <v/>
      </c>
      <c r="AC43" s="5" t="str">
        <f t="shared" si="8"/>
        <v/>
      </c>
      <c r="AD43" s="40" t="s">
        <v>16</v>
      </c>
      <c r="AE43" s="216" t="str">
        <f t="shared" si="9"/>
        <v/>
      </c>
      <c r="AF43" s="178" t="s">
        <v>197</v>
      </c>
      <c r="AG43" s="200" t="s">
        <v>224</v>
      </c>
    </row>
    <row r="44" spans="1:33" s="68" customFormat="1" ht="15.75" customHeight="1" thickBot="1" x14ac:dyDescent="0.3">
      <c r="A44" s="69"/>
      <c r="B44" s="35" t="s">
        <v>14</v>
      </c>
      <c r="C44" s="259"/>
      <c r="D44" s="299"/>
      <c r="E44" s="300"/>
      <c r="F44" s="301"/>
      <c r="G44" s="302"/>
      <c r="H44" s="299"/>
      <c r="I44" s="300"/>
      <c r="J44" s="307"/>
      <c r="K44" s="308"/>
      <c r="L44" s="268"/>
      <c r="M44" s="290"/>
      <c r="N44" s="313"/>
      <c r="O44" s="314"/>
      <c r="P44" s="268"/>
      <c r="Q44" s="290"/>
      <c r="R44" s="313"/>
      <c r="S44" s="314"/>
      <c r="T44" s="268"/>
      <c r="U44" s="290"/>
      <c r="V44" s="313"/>
      <c r="W44" s="314"/>
      <c r="X44" s="268"/>
      <c r="Y44" s="290"/>
      <c r="Z44" s="313"/>
      <c r="AA44" s="314"/>
      <c r="AB44" s="5" t="str">
        <f t="shared" si="8"/>
        <v/>
      </c>
      <c r="AC44" s="5" t="str">
        <f t="shared" si="8"/>
        <v/>
      </c>
      <c r="AD44" s="40" t="s">
        <v>16</v>
      </c>
      <c r="AE44" s="216" t="str">
        <f t="shared" si="9"/>
        <v/>
      </c>
      <c r="AF44" s="212"/>
      <c r="AG44" s="143"/>
    </row>
    <row r="45" spans="1:33" ht="15.75" customHeight="1" thickBot="1" x14ac:dyDescent="0.35">
      <c r="A45" s="97"/>
      <c r="B45" s="98"/>
      <c r="C45" s="260" t="s">
        <v>17</v>
      </c>
      <c r="D45" s="261">
        <f>SUM(D42:D44)</f>
        <v>0</v>
      </c>
      <c r="E45" s="99">
        <f>SUM(E42:E44)</f>
        <v>0</v>
      </c>
      <c r="F45" s="100" t="s">
        <v>16</v>
      </c>
      <c r="G45" s="101" t="s">
        <v>16</v>
      </c>
      <c r="H45" s="99">
        <f>SUM(H42:H44)</f>
        <v>0</v>
      </c>
      <c r="I45" s="99">
        <f>SUM(I42:I44)</f>
        <v>0</v>
      </c>
      <c r="J45" s="100" t="s">
        <v>16</v>
      </c>
      <c r="K45" s="101" t="s">
        <v>16</v>
      </c>
      <c r="L45" s="99">
        <f>SUM(L42:L44)</f>
        <v>0</v>
      </c>
      <c r="M45" s="99">
        <f>SUM(M42:M44)</f>
        <v>0</v>
      </c>
      <c r="N45" s="102" t="s">
        <v>16</v>
      </c>
      <c r="O45" s="101" t="s">
        <v>16</v>
      </c>
      <c r="P45" s="99">
        <f>SUM(P42:P44)</f>
        <v>0</v>
      </c>
      <c r="Q45" s="99">
        <f>SUM(Q42:Q44)</f>
        <v>0</v>
      </c>
      <c r="R45" s="100" t="s">
        <v>16</v>
      </c>
      <c r="S45" s="101" t="s">
        <v>16</v>
      </c>
      <c r="T45" s="99">
        <f>SUM(T42:T44)</f>
        <v>0</v>
      </c>
      <c r="U45" s="99">
        <f>SUM(U42:U44)</f>
        <v>0</v>
      </c>
      <c r="V45" s="100" t="s">
        <v>16</v>
      </c>
      <c r="W45" s="101" t="s">
        <v>16</v>
      </c>
      <c r="X45" s="99">
        <f>SUM(X42:X44)</f>
        <v>0</v>
      </c>
      <c r="Y45" s="99">
        <f>SUM(Y42:Y44)</f>
        <v>0</v>
      </c>
      <c r="Z45" s="100" t="s">
        <v>16</v>
      </c>
      <c r="AA45" s="101" t="s">
        <v>16</v>
      </c>
      <c r="AB45" s="247" t="str">
        <f t="shared" si="8"/>
        <v/>
      </c>
      <c r="AC45" s="248" t="str">
        <f t="shared" si="8"/>
        <v/>
      </c>
      <c r="AD45" s="100" t="s">
        <v>16</v>
      </c>
      <c r="AE45" s="103" t="s">
        <v>34</v>
      </c>
      <c r="AF45" s="437"/>
    </row>
    <row r="46" spans="1:33" ht="15.75" customHeight="1" thickBot="1" x14ac:dyDescent="0.35">
      <c r="A46" s="104"/>
      <c r="B46" s="105"/>
      <c r="C46" s="106" t="s">
        <v>36</v>
      </c>
      <c r="D46" s="262">
        <f>D40+D45</f>
        <v>58</v>
      </c>
      <c r="E46" s="107">
        <f>E40+E45</f>
        <v>72</v>
      </c>
      <c r="F46" s="108" t="s">
        <v>16</v>
      </c>
      <c r="G46" s="109" t="s">
        <v>16</v>
      </c>
      <c r="H46" s="107">
        <f>H40+H45</f>
        <v>50</v>
      </c>
      <c r="I46" s="107">
        <f>I40+I45</f>
        <v>180</v>
      </c>
      <c r="J46" s="108" t="s">
        <v>16</v>
      </c>
      <c r="K46" s="109" t="s">
        <v>16</v>
      </c>
      <c r="L46" s="107">
        <f>L40+L45</f>
        <v>54</v>
      </c>
      <c r="M46" s="107">
        <f>M40+M45</f>
        <v>56</v>
      </c>
      <c r="N46" s="110" t="s">
        <v>16</v>
      </c>
      <c r="O46" s="109" t="s">
        <v>16</v>
      </c>
      <c r="P46" s="107">
        <f>P40+P45</f>
        <v>68</v>
      </c>
      <c r="Q46" s="107">
        <f>Q40+Q45</f>
        <v>162</v>
      </c>
      <c r="R46" s="108" t="s">
        <v>16</v>
      </c>
      <c r="S46" s="109" t="s">
        <v>16</v>
      </c>
      <c r="T46" s="107">
        <f>T40+T45</f>
        <v>48</v>
      </c>
      <c r="U46" s="107">
        <f>U40+U45</f>
        <v>62</v>
      </c>
      <c r="V46" s="108" t="s">
        <v>16</v>
      </c>
      <c r="W46" s="109" t="s">
        <v>16</v>
      </c>
      <c r="X46" s="107">
        <f>X40+X45</f>
        <v>32</v>
      </c>
      <c r="Y46" s="107">
        <f>Y40+Y45</f>
        <v>68</v>
      </c>
      <c r="Z46" s="108" t="s">
        <v>16</v>
      </c>
      <c r="AA46" s="109" t="s">
        <v>16</v>
      </c>
      <c r="AB46" s="247">
        <f t="shared" si="8"/>
        <v>310</v>
      </c>
      <c r="AC46" s="248">
        <f t="shared" si="8"/>
        <v>600</v>
      </c>
      <c r="AD46" s="100" t="s">
        <v>16</v>
      </c>
      <c r="AE46" s="103" t="s">
        <v>34</v>
      </c>
      <c r="AF46" s="437"/>
    </row>
    <row r="47" spans="1:33" ht="15.75" customHeight="1" thickTop="1" x14ac:dyDescent="0.3">
      <c r="A47" s="112"/>
      <c r="B47" s="159"/>
      <c r="C47" s="113"/>
      <c r="D47" s="628"/>
      <c r="E47" s="628"/>
      <c r="F47" s="628"/>
      <c r="G47" s="628"/>
      <c r="H47" s="628"/>
      <c r="I47" s="628"/>
      <c r="J47" s="628"/>
      <c r="K47" s="628"/>
      <c r="L47" s="628"/>
      <c r="M47" s="628"/>
      <c r="N47" s="628"/>
      <c r="O47" s="628"/>
      <c r="P47" s="628"/>
      <c r="Q47" s="628"/>
      <c r="R47" s="628"/>
      <c r="S47" s="628"/>
      <c r="T47" s="628"/>
      <c r="U47" s="628"/>
      <c r="V47" s="628"/>
      <c r="W47" s="628"/>
      <c r="X47" s="628"/>
      <c r="Y47" s="628"/>
      <c r="Z47" s="628"/>
      <c r="AA47" s="628"/>
      <c r="AB47" s="632"/>
      <c r="AC47" s="632"/>
      <c r="AD47" s="632"/>
      <c r="AE47" s="633"/>
      <c r="AF47" s="439"/>
      <c r="AG47" s="141"/>
    </row>
    <row r="48" spans="1:33" s="81" customFormat="1" ht="15.75" customHeight="1" x14ac:dyDescent="0.25">
      <c r="A48" s="173" t="s">
        <v>189</v>
      </c>
      <c r="B48" s="76" t="s">
        <v>14</v>
      </c>
      <c r="C48" s="129" t="s">
        <v>19</v>
      </c>
      <c r="D48" s="45"/>
      <c r="E48" s="45"/>
      <c r="F48" s="46"/>
      <c r="G48" s="131"/>
      <c r="H48" s="45"/>
      <c r="I48" s="45">
        <v>120</v>
      </c>
      <c r="J48" s="46"/>
      <c r="K48" s="131"/>
      <c r="L48" s="45"/>
      <c r="M48" s="45"/>
      <c r="N48" s="46"/>
      <c r="O48" s="46"/>
      <c r="P48" s="45"/>
      <c r="Q48" s="45"/>
      <c r="R48" s="46"/>
      <c r="S48" s="131"/>
      <c r="T48" s="45"/>
      <c r="U48" s="45"/>
      <c r="V48" s="46"/>
      <c r="W48" s="46"/>
      <c r="X48" s="45"/>
      <c r="Y48" s="42"/>
      <c r="Z48" s="57"/>
      <c r="AA48" s="132"/>
      <c r="AB48" s="116"/>
      <c r="AC48" s="116"/>
      <c r="AD48" s="116"/>
      <c r="AE48" s="220"/>
      <c r="AF48" s="178" t="s">
        <v>197</v>
      </c>
      <c r="AG48" s="200" t="s">
        <v>224</v>
      </c>
    </row>
    <row r="49" spans="1:33" s="81" customFormat="1" ht="15.75" customHeight="1" x14ac:dyDescent="0.25">
      <c r="A49" s="174" t="s">
        <v>190</v>
      </c>
      <c r="B49" s="47" t="s">
        <v>14</v>
      </c>
      <c r="C49" s="130" t="s">
        <v>20</v>
      </c>
      <c r="D49" s="45"/>
      <c r="E49" s="45"/>
      <c r="F49" s="46"/>
      <c r="G49" s="33"/>
      <c r="H49" s="45"/>
      <c r="I49" s="45"/>
      <c r="J49" s="46"/>
      <c r="K49" s="33"/>
      <c r="L49" s="45"/>
      <c r="M49" s="45"/>
      <c r="N49" s="46"/>
      <c r="O49" s="46"/>
      <c r="P49" s="45"/>
      <c r="Q49" s="45">
        <v>120</v>
      </c>
      <c r="R49" s="46"/>
      <c r="S49" s="33"/>
      <c r="T49" s="45"/>
      <c r="U49" s="45"/>
      <c r="V49" s="46"/>
      <c r="W49" s="46"/>
      <c r="X49" s="45"/>
      <c r="Y49" s="42"/>
      <c r="Z49" s="57"/>
      <c r="AA49" s="133"/>
      <c r="AB49" s="116"/>
      <c r="AC49" s="116"/>
      <c r="AD49" s="116"/>
      <c r="AE49" s="220"/>
      <c r="AF49" s="178" t="s">
        <v>197</v>
      </c>
      <c r="AG49" s="200" t="s">
        <v>224</v>
      </c>
    </row>
    <row r="50" spans="1:33" s="81" customFormat="1" ht="15.75" customHeight="1" x14ac:dyDescent="0.25">
      <c r="A50" s="128"/>
      <c r="B50" s="47"/>
      <c r="C50" s="130"/>
      <c r="D50" s="45"/>
      <c r="E50" s="45"/>
      <c r="F50" s="46"/>
      <c r="G50" s="33"/>
      <c r="H50" s="45"/>
      <c r="I50" s="45"/>
      <c r="J50" s="46"/>
      <c r="K50" s="33"/>
      <c r="L50" s="45"/>
      <c r="M50" s="45"/>
      <c r="N50" s="46"/>
      <c r="O50" s="46"/>
      <c r="P50" s="45"/>
      <c r="Q50" s="45"/>
      <c r="R50" s="46"/>
      <c r="S50" s="33"/>
      <c r="T50" s="45"/>
      <c r="U50" s="45"/>
      <c r="V50" s="46"/>
      <c r="W50" s="46"/>
      <c r="X50" s="45"/>
      <c r="Y50" s="42"/>
      <c r="Z50" s="57"/>
      <c r="AA50" s="133"/>
      <c r="AB50" s="116"/>
      <c r="AC50" s="116"/>
      <c r="AD50" s="116"/>
      <c r="AE50" s="220"/>
      <c r="AF50" s="213"/>
      <c r="AG50" s="142"/>
    </row>
    <row r="51" spans="1:33" s="81" customFormat="1" ht="9.9499999999999993" customHeight="1" x14ac:dyDescent="0.2">
      <c r="A51" s="634"/>
      <c r="B51" s="635"/>
      <c r="C51" s="635"/>
      <c r="D51" s="635"/>
      <c r="E51" s="635"/>
      <c r="F51" s="635"/>
      <c r="G51" s="635"/>
      <c r="H51" s="635"/>
      <c r="I51" s="635"/>
      <c r="J51" s="635"/>
      <c r="K51" s="635"/>
      <c r="L51" s="635"/>
      <c r="M51" s="635"/>
      <c r="N51" s="635"/>
      <c r="O51" s="635"/>
      <c r="P51" s="635"/>
      <c r="Q51" s="635"/>
      <c r="R51" s="635"/>
      <c r="S51" s="635"/>
      <c r="T51" s="124"/>
      <c r="U51" s="124"/>
      <c r="V51" s="124"/>
      <c r="W51" s="124"/>
      <c r="X51" s="124"/>
      <c r="Y51" s="124"/>
      <c r="Z51" s="124"/>
      <c r="AA51" s="124"/>
      <c r="AB51" s="114"/>
      <c r="AC51" s="114"/>
      <c r="AD51" s="114"/>
      <c r="AE51" s="115"/>
    </row>
    <row r="52" spans="1:33" s="81" customFormat="1" ht="15.75" customHeight="1" x14ac:dyDescent="0.2">
      <c r="A52" s="636" t="s">
        <v>21</v>
      </c>
      <c r="B52" s="637"/>
      <c r="C52" s="637"/>
      <c r="D52" s="637"/>
      <c r="E52" s="637"/>
      <c r="F52" s="637"/>
      <c r="G52" s="637"/>
      <c r="H52" s="637"/>
      <c r="I52" s="637"/>
      <c r="J52" s="637"/>
      <c r="K52" s="637"/>
      <c r="L52" s="637"/>
      <c r="M52" s="637"/>
      <c r="N52" s="637"/>
      <c r="O52" s="637"/>
      <c r="P52" s="637"/>
      <c r="Q52" s="637"/>
      <c r="R52" s="637"/>
      <c r="S52" s="637"/>
      <c r="T52" s="179"/>
      <c r="U52" s="179"/>
      <c r="V52" s="179"/>
      <c r="W52" s="179"/>
      <c r="X52" s="179"/>
      <c r="Y52" s="179"/>
      <c r="Z52" s="179"/>
      <c r="AA52" s="179"/>
      <c r="AB52" s="114"/>
      <c r="AC52" s="114"/>
      <c r="AD52" s="114"/>
      <c r="AE52" s="115"/>
    </row>
    <row r="53" spans="1:33" s="81" customFormat="1" ht="15.75" customHeight="1" x14ac:dyDescent="0.3">
      <c r="A53" s="117"/>
      <c r="B53" s="70"/>
      <c r="C53" s="118" t="s">
        <v>22</v>
      </c>
      <c r="D53" s="25"/>
      <c r="E53" s="25"/>
      <c r="F53" s="6"/>
      <c r="G53" s="26" t="str">
        <f>IF(COUNTIF(G12:G50,"A")=0,"",COUNTIF(G12:G50,"A"))</f>
        <v/>
      </c>
      <c r="H53" s="25"/>
      <c r="I53" s="25"/>
      <c r="J53" s="6"/>
      <c r="K53" s="26" t="str">
        <f>IF(COUNTIF(K12:K50,"A")=0,"",COUNTIF(K12:K50,"A"))</f>
        <v/>
      </c>
      <c r="L53" s="25"/>
      <c r="M53" s="25"/>
      <c r="N53" s="6"/>
      <c r="O53" s="26" t="str">
        <f>IF(COUNTIF(O12:O50,"A")=0,"",COUNTIF(O12:O50,"A"))</f>
        <v/>
      </c>
      <c r="P53" s="25"/>
      <c r="Q53" s="25"/>
      <c r="R53" s="6"/>
      <c r="S53" s="26" t="str">
        <f>IF(COUNTIF(S12:S50,"A")=0,"",COUNTIF(S12:S50,"A"))</f>
        <v/>
      </c>
      <c r="T53" s="25"/>
      <c r="U53" s="25"/>
      <c r="V53" s="6"/>
      <c r="W53" s="26" t="str">
        <f>IF(COUNTIF(W12:W50,"A")=0,"",COUNTIF(W12:W50,"A"))</f>
        <v/>
      </c>
      <c r="X53" s="25"/>
      <c r="Y53" s="25"/>
      <c r="Z53" s="6"/>
      <c r="AA53" s="26" t="str">
        <f>IF(COUNTIF(AA12:AA50,"A")=0,"",COUNTIF(AA12:AA50,"A"))</f>
        <v/>
      </c>
      <c r="AB53" s="25"/>
      <c r="AC53" s="25"/>
      <c r="AD53" s="6"/>
      <c r="AE53" s="221" t="str">
        <f t="shared" ref="AE53:AE65" si="10">IF(SUM(G53:AA53)=0,"",SUM(G53:AA53))</f>
        <v/>
      </c>
    </row>
    <row r="54" spans="1:33" s="81" customFormat="1" ht="15.75" customHeight="1" x14ac:dyDescent="0.3">
      <c r="A54" s="117"/>
      <c r="B54" s="70"/>
      <c r="C54" s="118" t="s">
        <v>23</v>
      </c>
      <c r="D54" s="25"/>
      <c r="E54" s="25"/>
      <c r="F54" s="6"/>
      <c r="G54" s="26" t="str">
        <f>IF(COUNTIF(G12:G50,"B")=0,"",COUNTIF(G12:G50,"B"))</f>
        <v/>
      </c>
      <c r="H54" s="25"/>
      <c r="I54" s="25"/>
      <c r="J54" s="6"/>
      <c r="K54" s="26" t="str">
        <f>IF(COUNTIF(K12:K50,"B")=0,"",COUNTIF(K12:K50,"B"))</f>
        <v/>
      </c>
      <c r="L54" s="25"/>
      <c r="M54" s="25"/>
      <c r="N54" s="6"/>
      <c r="O54" s="26" t="str">
        <f>IF(COUNTIF(O12:O50,"B")=0,"",COUNTIF(O12:O50,"B"))</f>
        <v/>
      </c>
      <c r="P54" s="25"/>
      <c r="Q54" s="25"/>
      <c r="R54" s="6"/>
      <c r="S54" s="26" t="str">
        <f>IF(COUNTIF(S12:S50,"B")=0,"",COUNTIF(S12:S50,"B"))</f>
        <v/>
      </c>
      <c r="T54" s="25"/>
      <c r="U54" s="25"/>
      <c r="V54" s="6"/>
      <c r="W54" s="26" t="str">
        <f>IF(COUNTIF(W12:W50,"B")=0,"",COUNTIF(W12:W50,"B"))</f>
        <v/>
      </c>
      <c r="X54" s="25"/>
      <c r="Y54" s="25"/>
      <c r="Z54" s="6"/>
      <c r="AA54" s="26" t="str">
        <f>IF(COUNTIF(AA12:AA50,"B")=0,"",COUNTIF(AA12:AA50,"B"))</f>
        <v/>
      </c>
      <c r="AB54" s="25"/>
      <c r="AC54" s="25"/>
      <c r="AD54" s="6"/>
      <c r="AE54" s="221" t="str">
        <f t="shared" si="10"/>
        <v/>
      </c>
    </row>
    <row r="55" spans="1:33" s="81" customFormat="1" ht="15.75" customHeight="1" x14ac:dyDescent="0.3">
      <c r="A55" s="117"/>
      <c r="B55" s="70"/>
      <c r="C55" s="118" t="s">
        <v>48</v>
      </c>
      <c r="D55" s="25"/>
      <c r="E55" s="25"/>
      <c r="F55" s="6"/>
      <c r="G55" s="26" t="str">
        <f>IF(COUNTIF(G12:G50,"ÉÉ")=0,"",COUNTIF(G12:G50,"ÉÉ"))</f>
        <v/>
      </c>
      <c r="H55" s="25"/>
      <c r="I55" s="25"/>
      <c r="J55" s="6"/>
      <c r="K55" s="26" t="str">
        <f>IF(COUNTIF(K12:K50,"ÉÉ")=0,"",COUNTIF(K12:K50,"ÉÉ"))</f>
        <v/>
      </c>
      <c r="L55" s="25"/>
      <c r="M55" s="25"/>
      <c r="N55" s="6"/>
      <c r="O55" s="26">
        <f>IF(COUNTIF(O12:O50,"ÉÉ")=0,"",COUNTIF(O12:O50,"ÉÉ"))</f>
        <v>1</v>
      </c>
      <c r="P55" s="25"/>
      <c r="Q55" s="25"/>
      <c r="R55" s="6"/>
      <c r="S55" s="26">
        <f>IF(COUNTIF(S12:S50,"ÉÉ")=0,"",COUNTIF(S12:S50,"ÉÉ"))</f>
        <v>2</v>
      </c>
      <c r="T55" s="25"/>
      <c r="U55" s="25"/>
      <c r="V55" s="6"/>
      <c r="W55" s="26">
        <f>IF(COUNTIF(W12:W50,"ÉÉ")=0,"",COUNTIF(W12:W50,"ÉÉ"))</f>
        <v>1</v>
      </c>
      <c r="X55" s="25"/>
      <c r="Y55" s="25"/>
      <c r="Z55" s="6"/>
      <c r="AA55" s="26" t="str">
        <f>IF(COUNTIF(AA12:AA50,"ÉÉ")=0,"",COUNTIF(AA12:AA50,"ÉÉ"))</f>
        <v/>
      </c>
      <c r="AB55" s="25"/>
      <c r="AC55" s="25"/>
      <c r="AD55" s="6"/>
      <c r="AE55" s="221">
        <f t="shared" si="10"/>
        <v>4</v>
      </c>
    </row>
    <row r="56" spans="1:33" s="81" customFormat="1" ht="15.75" customHeight="1" x14ac:dyDescent="0.3">
      <c r="A56" s="117"/>
      <c r="B56" s="70"/>
      <c r="C56" s="118" t="s">
        <v>49</v>
      </c>
      <c r="D56" s="61"/>
      <c r="E56" s="61"/>
      <c r="F56" s="62"/>
      <c r="G56" s="26" t="str">
        <f>IF(COUNTIF(G12:G50,"ÉÉ(Z)")=0,"",COUNTIF(G12:G50,"ÉÉ(Z)"))</f>
        <v/>
      </c>
      <c r="H56" s="61"/>
      <c r="I56" s="61"/>
      <c r="J56" s="62"/>
      <c r="K56" s="26" t="str">
        <f>IF(COUNTIF(K12:K50,"ÉÉ(Z)")=0,"",COUNTIF(K12:K50,"ÉÉ(Z)"))</f>
        <v/>
      </c>
      <c r="L56" s="61"/>
      <c r="M56" s="61"/>
      <c r="N56" s="62"/>
      <c r="O56" s="26" t="str">
        <f>IF(COUNTIF(O12:O50,"ÉÉ(Z)")=0,"",COUNTIF(O12:O50,"ÉÉ(Z)"))</f>
        <v/>
      </c>
      <c r="P56" s="61"/>
      <c r="Q56" s="61"/>
      <c r="R56" s="62"/>
      <c r="S56" s="26" t="str">
        <f>IF(COUNTIF(S12:S50,"ÉÉ(Z)")=0,"",COUNTIF(S12:S50,"ÉÉ(Z)"))</f>
        <v/>
      </c>
      <c r="T56" s="61"/>
      <c r="U56" s="61"/>
      <c r="V56" s="62"/>
      <c r="W56" s="26">
        <f>IF(COUNTIF(W12:W50,"ÉÉ(Z)")=0,"",COUNTIF(W12:W50,"ÉÉ(Z)"))</f>
        <v>1</v>
      </c>
      <c r="X56" s="61"/>
      <c r="Y56" s="61"/>
      <c r="Z56" s="62"/>
      <c r="AA56" s="26">
        <f>IF(COUNTIF(AA12:AA50,"ÉÉ(Z)")=0,"",COUNTIF(AA12:AA50,"ÉÉ(Z)"))</f>
        <v>2</v>
      </c>
      <c r="AB56" s="61"/>
      <c r="AC56" s="61"/>
      <c r="AD56" s="62"/>
      <c r="AE56" s="221">
        <f t="shared" si="10"/>
        <v>3</v>
      </c>
    </row>
    <row r="57" spans="1:33" s="81" customFormat="1" ht="15.75" customHeight="1" x14ac:dyDescent="0.3">
      <c r="A57" s="117"/>
      <c r="B57" s="70"/>
      <c r="C57" s="118" t="s">
        <v>50</v>
      </c>
      <c r="D57" s="25"/>
      <c r="E57" s="25"/>
      <c r="F57" s="6"/>
      <c r="G57" s="26" t="str">
        <f>IF(COUNTIF(G12:G50,"GYJ")=0,"",COUNTIF(G12:G50,"GYJ"))</f>
        <v/>
      </c>
      <c r="H57" s="25"/>
      <c r="I57" s="25"/>
      <c r="J57" s="6"/>
      <c r="K57" s="26">
        <f>IF(COUNTIF(K12:K50,"GYJ")=0,"",COUNTIF(K12:K50,"GYJ"))</f>
        <v>1</v>
      </c>
      <c r="L57" s="25"/>
      <c r="M57" s="25"/>
      <c r="N57" s="6"/>
      <c r="O57" s="26" t="str">
        <f>IF(COUNTIF(O12:O50,"GYJ")=0,"",COUNTIF(O12:O50,"GYJ"))</f>
        <v/>
      </c>
      <c r="P57" s="25"/>
      <c r="Q57" s="25"/>
      <c r="R57" s="6"/>
      <c r="S57" s="26">
        <f>IF(COUNTIF(S12:S50,"GYJ")=0,"",COUNTIF(S12:S50,"GYJ"))</f>
        <v>1</v>
      </c>
      <c r="T57" s="25"/>
      <c r="U57" s="25"/>
      <c r="V57" s="6"/>
      <c r="W57" s="26">
        <f>IF(COUNTIF(W12:W50,"GYJ")=0,"",COUNTIF(W12:W50,"GYJ"))</f>
        <v>2</v>
      </c>
      <c r="X57" s="25"/>
      <c r="Y57" s="25"/>
      <c r="Z57" s="6"/>
      <c r="AA57" s="26">
        <f>IF(COUNTIF(AA12:AA50,"GYJ")=0,"",COUNTIF(AA12:AA50,"GYJ"))</f>
        <v>1</v>
      </c>
      <c r="AB57" s="25"/>
      <c r="AC57" s="25"/>
      <c r="AD57" s="6"/>
      <c r="AE57" s="221">
        <f t="shared" si="10"/>
        <v>5</v>
      </c>
    </row>
    <row r="58" spans="1:33" s="81" customFormat="1" ht="15.75" customHeight="1" x14ac:dyDescent="0.25">
      <c r="A58" s="117"/>
      <c r="B58" s="119"/>
      <c r="C58" s="118" t="s">
        <v>51</v>
      </c>
      <c r="D58" s="25"/>
      <c r="E58" s="25"/>
      <c r="F58" s="6"/>
      <c r="G58" s="26" t="str">
        <f>IF(COUNTIF(G12:G50,"GYJ(Z)")=0,"",COUNTIF(G12:G50,"GYJ(Z)"))</f>
        <v/>
      </c>
      <c r="H58" s="25"/>
      <c r="I58" s="25"/>
      <c r="J58" s="6"/>
      <c r="K58" s="26" t="str">
        <f>IF(COUNTIF(K12:K50,"GYJ(Z)")=0,"",COUNTIF(K12:K50,"GYJ(Z)"))</f>
        <v/>
      </c>
      <c r="L58" s="25"/>
      <c r="M58" s="25"/>
      <c r="N58" s="6"/>
      <c r="O58" s="26" t="str">
        <f>IF(COUNTIF(O12:O50,"GYJ(Z)")=0,"",COUNTIF(O12:O50,"GYJ(Z)"))</f>
        <v/>
      </c>
      <c r="P58" s="25"/>
      <c r="Q58" s="25"/>
      <c r="R58" s="6"/>
      <c r="S58" s="26" t="str">
        <f>IF(COUNTIF(S12:S50,"GYJ(Z)")=0,"",COUNTIF(S12:S50,"GYJ(Z)"))</f>
        <v/>
      </c>
      <c r="T58" s="25"/>
      <c r="U58" s="25"/>
      <c r="V58" s="6"/>
      <c r="W58" s="26" t="str">
        <f>IF(COUNTIF(W12:W50,"GYJ(Z)")=0,"",COUNTIF(W12:W50,"GYJ(Z)"))</f>
        <v/>
      </c>
      <c r="X58" s="25"/>
      <c r="Y58" s="25"/>
      <c r="Z58" s="6"/>
      <c r="AA58" s="26">
        <f>IF(COUNTIF(AA12:AA50,"GYJ(Z)")=0,"",COUNTIF(AA12:AA50,"GYJ(Z)"))</f>
        <v>1</v>
      </c>
      <c r="AB58" s="25"/>
      <c r="AC58" s="25"/>
      <c r="AD58" s="6"/>
      <c r="AE58" s="221">
        <f t="shared" si="10"/>
        <v>1</v>
      </c>
    </row>
    <row r="59" spans="1:33" s="81" customFormat="1" ht="15.75" customHeight="1" x14ac:dyDescent="0.3">
      <c r="A59" s="117"/>
      <c r="B59" s="70"/>
      <c r="C59" s="24" t="s">
        <v>32</v>
      </c>
      <c r="D59" s="25"/>
      <c r="E59" s="25"/>
      <c r="F59" s="6"/>
      <c r="G59" s="26" t="str">
        <f>IF(COUNTIF(G12:G50,"K")=0,"",COUNTIF(G12:G50,"K"))</f>
        <v/>
      </c>
      <c r="H59" s="25"/>
      <c r="I59" s="25"/>
      <c r="J59" s="6"/>
      <c r="K59" s="26" t="str">
        <f>IF(COUNTIF(K12:K50,"K")=0,"",COUNTIF(K12:K50,"K"))</f>
        <v/>
      </c>
      <c r="L59" s="25"/>
      <c r="M59" s="25"/>
      <c r="N59" s="6"/>
      <c r="O59" s="26" t="str">
        <f>IF(COUNTIF(O12:O50,"K")=0,"",COUNTIF(O12:O50,"K"))</f>
        <v/>
      </c>
      <c r="P59" s="25"/>
      <c r="Q59" s="25"/>
      <c r="R59" s="6"/>
      <c r="S59" s="26">
        <f>IF(COUNTIF(S12:S50,"K")=0,"",COUNTIF(S12:S50,"K"))</f>
        <v>3</v>
      </c>
      <c r="T59" s="25"/>
      <c r="U59" s="25"/>
      <c r="V59" s="6"/>
      <c r="W59" s="26">
        <f>IF(COUNTIF(W12:W50,"K")=0,"",COUNTIF(W12:W50,"K"))</f>
        <v>3</v>
      </c>
      <c r="X59" s="25"/>
      <c r="Y59" s="25"/>
      <c r="Z59" s="6"/>
      <c r="AA59" s="26" t="str">
        <f>IF(COUNTIF(AA12:AA50,"K")=0,"",COUNTIF(AA12:AA50,"K"))</f>
        <v/>
      </c>
      <c r="AB59" s="25"/>
      <c r="AC59" s="25"/>
      <c r="AD59" s="6"/>
      <c r="AE59" s="221">
        <f t="shared" si="10"/>
        <v>6</v>
      </c>
    </row>
    <row r="60" spans="1:33" s="81" customFormat="1" ht="15.75" customHeight="1" x14ac:dyDescent="0.3">
      <c r="A60" s="117"/>
      <c r="B60" s="70"/>
      <c r="C60" s="24" t="s">
        <v>33</v>
      </c>
      <c r="D60" s="25"/>
      <c r="E60" s="25"/>
      <c r="F60" s="6"/>
      <c r="G60" s="26" t="str">
        <f>IF(COUNTIF(G12:G50,"K(Z)")=0,"",COUNTIF(G12:G50,"K(Z)"))</f>
        <v/>
      </c>
      <c r="H60" s="25"/>
      <c r="I60" s="25"/>
      <c r="J60" s="6"/>
      <c r="K60" s="26" t="str">
        <f>IF(COUNTIF(K12:K50,"K(Z)")=0,"",COUNTIF(K12:K50,"K(Z)"))</f>
        <v/>
      </c>
      <c r="L60" s="25"/>
      <c r="M60" s="25"/>
      <c r="N60" s="6"/>
      <c r="O60" s="26" t="str">
        <f>IF(COUNTIF(O12:O50,"K(Z)")=0,"",COUNTIF(O12:O50,"K(Z)"))</f>
        <v/>
      </c>
      <c r="P60" s="25"/>
      <c r="Q60" s="25"/>
      <c r="R60" s="6"/>
      <c r="S60" s="26" t="str">
        <f>IF(COUNTIF(S12:S50,"K(Z)")=0,"",COUNTIF(S12:S50,"K(Z)"))</f>
        <v/>
      </c>
      <c r="T60" s="25"/>
      <c r="U60" s="25"/>
      <c r="V60" s="6"/>
      <c r="W60" s="26" t="str">
        <f>IF(COUNTIF(W12:W50,"K(Z)")=0,"",COUNTIF(W12:W50,"K(Z)"))</f>
        <v/>
      </c>
      <c r="X60" s="25"/>
      <c r="Y60" s="25"/>
      <c r="Z60" s="6"/>
      <c r="AA60" s="26" t="str">
        <f>IF(COUNTIF(AA12:AA50,"K(Z)")=0,"",COUNTIF(AA12:AA50,"K(Z)"))</f>
        <v/>
      </c>
      <c r="AB60" s="25"/>
      <c r="AC60" s="25"/>
      <c r="AD60" s="6"/>
      <c r="AE60" s="221" t="str">
        <f t="shared" si="10"/>
        <v/>
      </c>
    </row>
    <row r="61" spans="1:33" s="81" customFormat="1" ht="15.75" customHeight="1" x14ac:dyDescent="0.3">
      <c r="A61" s="117"/>
      <c r="B61" s="70"/>
      <c r="C61" s="118" t="s">
        <v>24</v>
      </c>
      <c r="D61" s="25"/>
      <c r="E61" s="25"/>
      <c r="F61" s="6"/>
      <c r="G61" s="26" t="str">
        <f>IF(COUNTIF(G12:G50,"AV")=0,"",COUNTIF(G12:G50,"AV"))</f>
        <v/>
      </c>
      <c r="H61" s="25"/>
      <c r="I61" s="25"/>
      <c r="J61" s="6"/>
      <c r="K61" s="26" t="str">
        <f>IF(COUNTIF(K12:K50,"AV")=0,"",COUNTIF(K12:K50,"AV"))</f>
        <v/>
      </c>
      <c r="L61" s="25"/>
      <c r="M61" s="25"/>
      <c r="N61" s="6"/>
      <c r="O61" s="26" t="str">
        <f>IF(COUNTIF(O12:O50,"AV")=0,"",COUNTIF(O12:O50,"AV"))</f>
        <v/>
      </c>
      <c r="P61" s="25"/>
      <c r="Q61" s="25"/>
      <c r="R61" s="6"/>
      <c r="S61" s="26" t="str">
        <f>IF(COUNTIF(S12:S50,"AV")=0,"",COUNTIF(S12:S50,"AV"))</f>
        <v/>
      </c>
      <c r="T61" s="25"/>
      <c r="U61" s="25"/>
      <c r="V61" s="6"/>
      <c r="W61" s="26" t="str">
        <f>IF(COUNTIF(W12:W50,"AV")=0,"",COUNTIF(W12:W50,"AV"))</f>
        <v/>
      </c>
      <c r="X61" s="25"/>
      <c r="Y61" s="25"/>
      <c r="Z61" s="6"/>
      <c r="AA61" s="26" t="str">
        <f>IF(COUNTIF(AA12:AA50,"AV")=0,"",COUNTIF(AA12:AA50,"AV"))</f>
        <v/>
      </c>
      <c r="AB61" s="25"/>
      <c r="AC61" s="25"/>
      <c r="AD61" s="6"/>
      <c r="AE61" s="221" t="str">
        <f t="shared" si="10"/>
        <v/>
      </c>
    </row>
    <row r="62" spans="1:33" s="81" customFormat="1" ht="15.75" customHeight="1" x14ac:dyDescent="0.3">
      <c r="A62" s="117"/>
      <c r="B62" s="70"/>
      <c r="C62" s="118" t="s">
        <v>52</v>
      </c>
      <c r="D62" s="25"/>
      <c r="E62" s="25"/>
      <c r="F62" s="6"/>
      <c r="G62" s="26" t="str">
        <f>IF(COUNTIF(G12:G50,"KV")=0,"",COUNTIF(G12:G50,"KV"))</f>
        <v/>
      </c>
      <c r="H62" s="25"/>
      <c r="I62" s="25"/>
      <c r="J62" s="6"/>
      <c r="K62" s="26" t="str">
        <f>IF(COUNTIF(K12:K50,"KV")=0,"",COUNTIF(K12:K50,"KV"))</f>
        <v/>
      </c>
      <c r="L62" s="25"/>
      <c r="M62" s="25"/>
      <c r="N62" s="6"/>
      <c r="O62" s="26" t="str">
        <f>IF(COUNTIF(O12:O50,"KV")=0,"",COUNTIF(O12:O50,"KV"))</f>
        <v/>
      </c>
      <c r="P62" s="25"/>
      <c r="Q62" s="25"/>
      <c r="R62" s="6"/>
      <c r="S62" s="26" t="str">
        <f>IF(COUNTIF(S12:S50,"KV")=0,"",COUNTIF(S12:S50,"KV"))</f>
        <v/>
      </c>
      <c r="T62" s="25"/>
      <c r="U62" s="25"/>
      <c r="V62" s="6"/>
      <c r="W62" s="26" t="str">
        <f>IF(COUNTIF(W12:W50,"KV")=0,"",COUNTIF(W12:W50,"KV"))</f>
        <v/>
      </c>
      <c r="X62" s="25"/>
      <c r="Y62" s="25"/>
      <c r="Z62" s="6"/>
      <c r="AA62" s="26" t="str">
        <f>IF(COUNTIF(AA12:AA50,"KV")=0,"",COUNTIF(AA12:AA50,"KV"))</f>
        <v/>
      </c>
      <c r="AB62" s="25"/>
      <c r="AC62" s="25"/>
      <c r="AD62" s="6"/>
      <c r="AE62" s="221" t="str">
        <f t="shared" si="10"/>
        <v/>
      </c>
    </row>
    <row r="63" spans="1:33" s="81" customFormat="1" ht="15.75" customHeight="1" x14ac:dyDescent="0.3">
      <c r="A63" s="117"/>
      <c r="B63" s="70"/>
      <c r="C63" s="118" t="s">
        <v>53</v>
      </c>
      <c r="D63" s="28"/>
      <c r="E63" s="28"/>
      <c r="F63" s="14"/>
      <c r="G63" s="26" t="str">
        <f>IF(COUNTIF(G12:G50,"SZG")=0,"",COUNTIF(G12:G50,"SZG"))</f>
        <v/>
      </c>
      <c r="H63" s="28"/>
      <c r="I63" s="28"/>
      <c r="J63" s="14"/>
      <c r="K63" s="26" t="str">
        <f>IF(COUNTIF(K12:K50,"SZG")=0,"",COUNTIF(K12:K50,"SZG"))</f>
        <v/>
      </c>
      <c r="L63" s="28"/>
      <c r="M63" s="28"/>
      <c r="N63" s="14"/>
      <c r="O63" s="26" t="str">
        <f>IF(COUNTIF(O12:O50,"SZG")=0,"",COUNTIF(O12:O50,"SZG"))</f>
        <v/>
      </c>
      <c r="P63" s="28"/>
      <c r="Q63" s="28"/>
      <c r="R63" s="14"/>
      <c r="S63" s="26" t="str">
        <f>IF(COUNTIF(S12:S50,"SZG")=0,"",COUNTIF(S12:S50,"SZG"))</f>
        <v/>
      </c>
      <c r="T63" s="28"/>
      <c r="U63" s="28"/>
      <c r="V63" s="14"/>
      <c r="W63" s="26" t="str">
        <f>IF(COUNTIF(W12:W50,"SZG")=0,"",COUNTIF(W12:W50,"SZG"))</f>
        <v/>
      </c>
      <c r="X63" s="28"/>
      <c r="Y63" s="28"/>
      <c r="Z63" s="14"/>
      <c r="AA63" s="26" t="str">
        <f>IF(COUNTIF(AA12:AA50,"SZG")=0,"",COUNTIF(AA12:AA50,"SZG"))</f>
        <v/>
      </c>
      <c r="AB63" s="25"/>
      <c r="AC63" s="25"/>
      <c r="AD63" s="6"/>
      <c r="AE63" s="221" t="str">
        <f t="shared" si="10"/>
        <v/>
      </c>
    </row>
    <row r="64" spans="1:33" s="81" customFormat="1" ht="15.75" customHeight="1" x14ac:dyDescent="0.3">
      <c r="A64" s="117"/>
      <c r="B64" s="70"/>
      <c r="C64" s="118" t="s">
        <v>54</v>
      </c>
      <c r="D64" s="28"/>
      <c r="E64" s="28"/>
      <c r="F64" s="14"/>
      <c r="G64" s="26" t="str">
        <f>IF(COUNTIF(G12:G50,"ZV")=0,"",COUNTIF(G12:G50,"ZV"))</f>
        <v/>
      </c>
      <c r="H64" s="28"/>
      <c r="I64" s="28"/>
      <c r="J64" s="14"/>
      <c r="K64" s="26" t="str">
        <f>IF(COUNTIF(K12:K50,"ZV")=0,"",COUNTIF(K12:K50,"ZV"))</f>
        <v/>
      </c>
      <c r="L64" s="28"/>
      <c r="M64" s="28"/>
      <c r="N64" s="14"/>
      <c r="O64" s="26" t="str">
        <f>IF(COUNTIF(O12:O50,"ZV")=0,"",COUNTIF(O12:O50,"ZV"))</f>
        <v/>
      </c>
      <c r="P64" s="28"/>
      <c r="Q64" s="28"/>
      <c r="R64" s="14"/>
      <c r="S64" s="26" t="str">
        <f>IF(COUNTIF(S12:S50,"ZV")=0,"",COUNTIF(S12:S50,"ZV"))</f>
        <v/>
      </c>
      <c r="T64" s="28"/>
      <c r="U64" s="28"/>
      <c r="V64" s="14"/>
      <c r="W64" s="26" t="str">
        <f>IF(COUNTIF(W12:W50,"ZV")=0,"",COUNTIF(W12:W50,"ZV"))</f>
        <v/>
      </c>
      <c r="X64" s="28"/>
      <c r="Y64" s="28"/>
      <c r="Z64" s="14"/>
      <c r="AA64" s="26" t="str">
        <f>IF(COUNTIF(AA12:AA50,"ZV")=0,"",COUNTIF(AA12:AA50,"ZV"))</f>
        <v/>
      </c>
      <c r="AB64" s="25"/>
      <c r="AC64" s="25"/>
      <c r="AD64" s="6"/>
      <c r="AE64" s="221" t="str">
        <f t="shared" si="10"/>
        <v/>
      </c>
    </row>
    <row r="65" spans="1:31" s="81" customFormat="1" ht="15.75" customHeight="1" thickBot="1" x14ac:dyDescent="0.35">
      <c r="A65" s="222"/>
      <c r="B65" s="223"/>
      <c r="C65" s="224" t="s">
        <v>25</v>
      </c>
      <c r="D65" s="225"/>
      <c r="E65" s="225"/>
      <c r="F65" s="226"/>
      <c r="G65" s="227" t="str">
        <f>IF(SUM(G53:G64)=0,"",SUM(G53:G64))</f>
        <v/>
      </c>
      <c r="H65" s="225"/>
      <c r="I65" s="225"/>
      <c r="J65" s="226"/>
      <c r="K65" s="227">
        <f>IF(SUM(K53:K64)=0,"",SUM(K53:K64))</f>
        <v>1</v>
      </c>
      <c r="L65" s="225"/>
      <c r="M65" s="225"/>
      <c r="N65" s="226"/>
      <c r="O65" s="227">
        <f>IF(SUM(O53:O64)=0,"",SUM(O53:O64))</f>
        <v>1</v>
      </c>
      <c r="P65" s="225"/>
      <c r="Q65" s="225"/>
      <c r="R65" s="226"/>
      <c r="S65" s="227">
        <f>IF(SUM(S53:S64)=0,"",SUM(S53:S64))</f>
        <v>6</v>
      </c>
      <c r="T65" s="225"/>
      <c r="U65" s="225"/>
      <c r="V65" s="226"/>
      <c r="W65" s="227">
        <f>IF(SUM(W53:W64)=0,"",SUM(W53:W64))</f>
        <v>7</v>
      </c>
      <c r="X65" s="225"/>
      <c r="Y65" s="225"/>
      <c r="Z65" s="226"/>
      <c r="AA65" s="227">
        <f>IF(SUM(AA53:AA64)=0,"",SUM(AA53:AA64))</f>
        <v>4</v>
      </c>
      <c r="AB65" s="225"/>
      <c r="AC65" s="225"/>
      <c r="AD65" s="226"/>
      <c r="AE65" s="228">
        <f t="shared" si="10"/>
        <v>19</v>
      </c>
    </row>
    <row r="66" spans="1:31" s="81" customFormat="1" ht="15.75" customHeight="1" thickTop="1" x14ac:dyDescent="0.25">
      <c r="A66" s="120"/>
      <c r="B66" s="121"/>
      <c r="C66" s="121"/>
    </row>
    <row r="67" spans="1:31" s="81" customFormat="1" ht="15.75" customHeight="1" x14ac:dyDescent="0.25">
      <c r="A67" s="120"/>
      <c r="B67" s="121"/>
      <c r="C67" s="121"/>
    </row>
    <row r="68" spans="1:31" s="81" customFormat="1" ht="15.75" customHeight="1" x14ac:dyDescent="0.25">
      <c r="A68" s="120"/>
      <c r="B68" s="121"/>
      <c r="C68" s="121"/>
    </row>
    <row r="69" spans="1:31" s="81" customFormat="1" ht="15.75" customHeight="1" x14ac:dyDescent="0.25">
      <c r="A69" s="120"/>
      <c r="B69" s="121"/>
      <c r="C69" s="121"/>
    </row>
    <row r="70" spans="1:31" s="81" customFormat="1" ht="15.75" customHeight="1" x14ac:dyDescent="0.25">
      <c r="A70" s="120"/>
      <c r="B70" s="121"/>
      <c r="C70" s="121"/>
    </row>
    <row r="71" spans="1:31" s="81" customFormat="1" ht="15.75" customHeight="1" x14ac:dyDescent="0.25">
      <c r="A71" s="120"/>
      <c r="B71" s="121"/>
      <c r="C71" s="121"/>
    </row>
    <row r="72" spans="1:31" s="81" customFormat="1" ht="15.75" customHeight="1" x14ac:dyDescent="0.25">
      <c r="A72" s="120"/>
      <c r="B72" s="121"/>
      <c r="C72" s="121"/>
    </row>
    <row r="73" spans="1:31" s="81" customFormat="1" ht="15.75" customHeight="1" x14ac:dyDescent="0.25">
      <c r="A73" s="120"/>
      <c r="B73" s="121"/>
      <c r="C73" s="121"/>
    </row>
    <row r="74" spans="1:31" s="81" customFormat="1" ht="15.75" customHeight="1" x14ac:dyDescent="0.25">
      <c r="A74" s="120"/>
      <c r="B74" s="121"/>
      <c r="C74" s="121"/>
    </row>
    <row r="75" spans="1:31" s="81" customFormat="1" ht="15.75" customHeight="1" x14ac:dyDescent="0.25">
      <c r="A75" s="120"/>
      <c r="B75" s="121"/>
      <c r="C75" s="121"/>
    </row>
    <row r="76" spans="1:31" s="81" customFormat="1" ht="15.75" customHeight="1" x14ac:dyDescent="0.25">
      <c r="A76" s="120"/>
      <c r="B76" s="121"/>
      <c r="C76" s="121"/>
    </row>
    <row r="77" spans="1:31" s="81" customFormat="1" ht="15.75" customHeight="1" x14ac:dyDescent="0.25">
      <c r="A77" s="120"/>
      <c r="B77" s="121"/>
      <c r="C77" s="121"/>
    </row>
    <row r="78" spans="1:31" s="81" customFormat="1" ht="15.75" customHeight="1" x14ac:dyDescent="0.25">
      <c r="A78" s="120"/>
      <c r="B78" s="121"/>
      <c r="C78" s="121"/>
    </row>
    <row r="79" spans="1:31" s="81" customFormat="1" ht="15.75" customHeight="1" x14ac:dyDescent="0.25">
      <c r="A79" s="120"/>
      <c r="B79" s="121"/>
      <c r="C79" s="121"/>
    </row>
    <row r="80" spans="1:31" s="81" customFormat="1" ht="15.75" customHeight="1" x14ac:dyDescent="0.25">
      <c r="A80" s="120"/>
      <c r="B80" s="121"/>
      <c r="C80" s="121"/>
    </row>
    <row r="81" spans="1:3" s="81" customFormat="1" ht="15.75" customHeight="1" x14ac:dyDescent="0.25">
      <c r="A81" s="120"/>
      <c r="B81" s="121"/>
      <c r="C81" s="121"/>
    </row>
    <row r="82" spans="1:3" s="81" customFormat="1" ht="15.75" customHeight="1" x14ac:dyDescent="0.25">
      <c r="A82" s="120"/>
      <c r="B82" s="121"/>
      <c r="C82" s="121"/>
    </row>
    <row r="83" spans="1:3" s="81" customFormat="1" ht="15.75" customHeight="1" x14ac:dyDescent="0.25">
      <c r="A83" s="120"/>
      <c r="B83" s="121"/>
      <c r="C83" s="121"/>
    </row>
    <row r="84" spans="1:3" s="81" customFormat="1" ht="15.75" customHeight="1" x14ac:dyDescent="0.25">
      <c r="A84" s="120"/>
      <c r="B84" s="121"/>
      <c r="C84" s="121"/>
    </row>
    <row r="85" spans="1:3" s="81" customFormat="1" ht="15.75" customHeight="1" x14ac:dyDescent="0.25">
      <c r="A85" s="120"/>
      <c r="B85" s="121"/>
      <c r="C85" s="121"/>
    </row>
    <row r="86" spans="1:3" s="81" customFormat="1" ht="15.75" customHeight="1" x14ac:dyDescent="0.25">
      <c r="A86" s="120"/>
      <c r="B86" s="121"/>
      <c r="C86" s="121"/>
    </row>
    <row r="87" spans="1:3" s="81" customFormat="1" ht="15.75" customHeight="1" x14ac:dyDescent="0.25">
      <c r="A87" s="120"/>
      <c r="B87" s="121"/>
      <c r="C87" s="121"/>
    </row>
    <row r="88" spans="1:3" s="81" customFormat="1" ht="15.75" customHeight="1" x14ac:dyDescent="0.25">
      <c r="A88" s="120"/>
      <c r="B88" s="121"/>
      <c r="C88" s="121"/>
    </row>
    <row r="89" spans="1:3" s="81" customFormat="1" ht="15.75" customHeight="1" x14ac:dyDescent="0.25">
      <c r="A89" s="120"/>
      <c r="B89" s="121"/>
      <c r="C89" s="121"/>
    </row>
    <row r="90" spans="1:3" s="81" customFormat="1" ht="15.75" customHeight="1" x14ac:dyDescent="0.25">
      <c r="A90" s="120"/>
      <c r="B90" s="121"/>
      <c r="C90" s="121"/>
    </row>
    <row r="91" spans="1:3" s="81" customFormat="1" ht="15.75" customHeight="1" x14ac:dyDescent="0.25">
      <c r="A91" s="120"/>
      <c r="B91" s="121"/>
      <c r="C91" s="121"/>
    </row>
    <row r="92" spans="1:3" s="81" customFormat="1" ht="15.75" customHeight="1" x14ac:dyDescent="0.25">
      <c r="A92" s="120"/>
      <c r="B92" s="121"/>
      <c r="C92" s="121"/>
    </row>
    <row r="93" spans="1:3" s="81" customFormat="1" ht="15.75" customHeight="1" x14ac:dyDescent="0.25">
      <c r="A93" s="120"/>
      <c r="B93" s="121"/>
      <c r="C93" s="121"/>
    </row>
    <row r="94" spans="1:3" s="81" customFormat="1" ht="15.75" customHeight="1" x14ac:dyDescent="0.25">
      <c r="A94" s="120"/>
      <c r="B94" s="121"/>
      <c r="C94" s="121"/>
    </row>
    <row r="95" spans="1:3" s="81" customFormat="1" ht="15.75" customHeight="1" x14ac:dyDescent="0.25">
      <c r="A95" s="120"/>
      <c r="B95" s="121"/>
      <c r="C95" s="121"/>
    </row>
    <row r="96" spans="1:3" s="81" customFormat="1" ht="15.75" customHeight="1" x14ac:dyDescent="0.25">
      <c r="A96" s="120"/>
      <c r="B96" s="121"/>
      <c r="C96" s="121"/>
    </row>
    <row r="97" spans="1:3" s="81" customFormat="1" ht="15.75" customHeight="1" x14ac:dyDescent="0.25">
      <c r="A97" s="120"/>
      <c r="B97" s="121"/>
      <c r="C97" s="121"/>
    </row>
    <row r="98" spans="1:3" s="81" customFormat="1" ht="15.75" customHeight="1" x14ac:dyDescent="0.25">
      <c r="A98" s="120"/>
      <c r="B98" s="121"/>
      <c r="C98" s="121"/>
    </row>
    <row r="99" spans="1:3" s="81" customFormat="1" ht="15.75" customHeight="1" x14ac:dyDescent="0.25">
      <c r="A99" s="120"/>
      <c r="B99" s="121"/>
      <c r="C99" s="121"/>
    </row>
    <row r="100" spans="1:3" s="81" customFormat="1" ht="15.75" customHeight="1" x14ac:dyDescent="0.25">
      <c r="A100" s="120"/>
      <c r="B100" s="121"/>
      <c r="C100" s="121"/>
    </row>
    <row r="101" spans="1:3" s="81" customFormat="1" ht="15.75" customHeight="1" x14ac:dyDescent="0.25">
      <c r="A101" s="120"/>
      <c r="B101" s="121"/>
      <c r="C101" s="121"/>
    </row>
    <row r="102" spans="1:3" s="81" customFormat="1" ht="15.75" customHeight="1" x14ac:dyDescent="0.25">
      <c r="A102" s="120"/>
      <c r="B102" s="121"/>
      <c r="C102" s="121"/>
    </row>
    <row r="103" spans="1:3" s="81" customFormat="1" ht="15.75" customHeight="1" x14ac:dyDescent="0.25">
      <c r="A103" s="120"/>
      <c r="B103" s="121"/>
      <c r="C103" s="121"/>
    </row>
    <row r="104" spans="1:3" s="81" customFormat="1" ht="15.75" customHeight="1" x14ac:dyDescent="0.25">
      <c r="A104" s="120"/>
      <c r="B104" s="121"/>
      <c r="C104" s="121"/>
    </row>
    <row r="105" spans="1:3" s="81" customFormat="1" ht="15.75" customHeight="1" x14ac:dyDescent="0.25">
      <c r="A105" s="120"/>
      <c r="B105" s="121"/>
      <c r="C105" s="121"/>
    </row>
    <row r="106" spans="1:3" s="81" customFormat="1" ht="15.75" customHeight="1" x14ac:dyDescent="0.25">
      <c r="A106" s="120"/>
      <c r="B106" s="121"/>
      <c r="C106" s="121"/>
    </row>
    <row r="107" spans="1:3" s="81" customFormat="1" ht="15.75" customHeight="1" x14ac:dyDescent="0.25">
      <c r="A107" s="120"/>
      <c r="B107" s="121"/>
      <c r="C107" s="121"/>
    </row>
    <row r="108" spans="1:3" s="81" customFormat="1" ht="15.75" customHeight="1" x14ac:dyDescent="0.25">
      <c r="A108" s="120"/>
      <c r="B108" s="121"/>
      <c r="C108" s="121"/>
    </row>
    <row r="109" spans="1:3" s="81" customFormat="1" ht="15.75" customHeight="1" x14ac:dyDescent="0.25">
      <c r="A109" s="120"/>
      <c r="B109" s="121"/>
      <c r="C109" s="121"/>
    </row>
    <row r="110" spans="1:3" s="81" customFormat="1" ht="15.75" customHeight="1" x14ac:dyDescent="0.25">
      <c r="A110" s="120"/>
      <c r="B110" s="121"/>
      <c r="C110" s="121"/>
    </row>
    <row r="111" spans="1:3" s="81" customFormat="1" ht="15.75" customHeight="1" x14ac:dyDescent="0.25">
      <c r="A111" s="120"/>
      <c r="B111" s="121"/>
      <c r="C111" s="121"/>
    </row>
    <row r="112" spans="1:3" s="81" customFormat="1" ht="15.75" customHeight="1" x14ac:dyDescent="0.25">
      <c r="A112" s="120"/>
      <c r="B112" s="121"/>
      <c r="C112" s="121"/>
    </row>
    <row r="113" spans="1:3" s="81" customFormat="1" ht="15.75" customHeight="1" x14ac:dyDescent="0.25">
      <c r="A113" s="120"/>
      <c r="B113" s="121"/>
      <c r="C113" s="121"/>
    </row>
    <row r="114" spans="1:3" s="81" customFormat="1" ht="15.75" customHeight="1" x14ac:dyDescent="0.25">
      <c r="A114" s="120"/>
      <c r="B114" s="121"/>
      <c r="C114" s="121"/>
    </row>
    <row r="115" spans="1:3" s="81" customFormat="1" ht="15.75" customHeight="1" x14ac:dyDescent="0.25">
      <c r="A115" s="120"/>
      <c r="B115" s="121"/>
      <c r="C115" s="121"/>
    </row>
    <row r="116" spans="1:3" s="81" customFormat="1" ht="15.75" customHeight="1" x14ac:dyDescent="0.25">
      <c r="A116" s="120"/>
      <c r="B116" s="121"/>
      <c r="C116" s="121"/>
    </row>
    <row r="117" spans="1:3" s="81" customFormat="1" ht="15.75" customHeight="1" x14ac:dyDescent="0.25">
      <c r="A117" s="120"/>
      <c r="B117" s="121"/>
      <c r="C117" s="121"/>
    </row>
    <row r="118" spans="1:3" s="81" customFormat="1" ht="15.75" customHeight="1" x14ac:dyDescent="0.25">
      <c r="A118" s="120"/>
      <c r="B118" s="121"/>
      <c r="C118" s="121"/>
    </row>
    <row r="119" spans="1:3" s="81" customFormat="1" ht="15.75" customHeight="1" x14ac:dyDescent="0.25">
      <c r="A119" s="120"/>
      <c r="B119" s="121"/>
      <c r="C119" s="121"/>
    </row>
    <row r="120" spans="1:3" s="81" customFormat="1" ht="15.75" customHeight="1" x14ac:dyDescent="0.25">
      <c r="A120" s="120"/>
      <c r="B120" s="121"/>
      <c r="C120" s="121"/>
    </row>
    <row r="121" spans="1:3" s="81" customFormat="1" ht="15.75" customHeight="1" x14ac:dyDescent="0.25">
      <c r="A121" s="120"/>
      <c r="B121" s="121"/>
      <c r="C121" s="121"/>
    </row>
    <row r="122" spans="1:3" s="81" customFormat="1" ht="15.75" customHeight="1" x14ac:dyDescent="0.25">
      <c r="A122" s="120"/>
      <c r="B122" s="121"/>
      <c r="C122" s="121"/>
    </row>
    <row r="123" spans="1:3" s="81" customFormat="1" ht="15.75" customHeight="1" x14ac:dyDescent="0.25">
      <c r="A123" s="120"/>
      <c r="B123" s="121"/>
      <c r="C123" s="121"/>
    </row>
    <row r="124" spans="1:3" s="81" customFormat="1" ht="15.75" customHeight="1" x14ac:dyDescent="0.25">
      <c r="A124" s="120"/>
      <c r="B124" s="121"/>
      <c r="C124" s="121"/>
    </row>
    <row r="125" spans="1:3" s="81" customFormat="1" ht="15.75" customHeight="1" x14ac:dyDescent="0.25">
      <c r="A125" s="120"/>
      <c r="B125" s="121"/>
      <c r="C125" s="121"/>
    </row>
    <row r="126" spans="1:3" s="81" customFormat="1" ht="15.75" customHeight="1" x14ac:dyDescent="0.25">
      <c r="A126" s="120"/>
      <c r="B126" s="121"/>
      <c r="C126" s="121"/>
    </row>
    <row r="127" spans="1:3" s="81" customFormat="1" ht="15.75" customHeight="1" x14ac:dyDescent="0.25">
      <c r="A127" s="120"/>
      <c r="B127" s="121"/>
      <c r="C127" s="121"/>
    </row>
    <row r="128" spans="1:3" s="81" customFormat="1" ht="15.75" customHeight="1" x14ac:dyDescent="0.25">
      <c r="A128" s="120"/>
      <c r="B128" s="121"/>
      <c r="C128" s="121"/>
    </row>
    <row r="129" spans="1:31" s="81" customFormat="1" ht="15.75" customHeight="1" x14ac:dyDescent="0.25">
      <c r="A129" s="120"/>
      <c r="B129" s="121"/>
      <c r="C129" s="121"/>
    </row>
    <row r="130" spans="1:31" s="81" customFormat="1" ht="15.75" customHeight="1" x14ac:dyDescent="0.25">
      <c r="A130" s="120"/>
      <c r="B130" s="121"/>
      <c r="C130" s="121"/>
    </row>
    <row r="131" spans="1:31" s="81" customFormat="1" ht="15.75" customHeight="1" x14ac:dyDescent="0.25">
      <c r="A131" s="120"/>
      <c r="B131" s="79"/>
      <c r="C131" s="79"/>
    </row>
    <row r="132" spans="1:31" s="81" customFormat="1" ht="15.75" customHeight="1" x14ac:dyDescent="0.25">
      <c r="A132" s="120"/>
      <c r="B132" s="79"/>
      <c r="C132" s="79"/>
    </row>
    <row r="133" spans="1:31" s="81" customFormat="1" ht="15.75" customHeight="1" x14ac:dyDescent="0.25">
      <c r="A133" s="120"/>
      <c r="B133" s="79"/>
      <c r="C133" s="79"/>
    </row>
    <row r="134" spans="1:31" s="81" customFormat="1" ht="15.75" customHeight="1" x14ac:dyDescent="0.25">
      <c r="A134" s="120"/>
      <c r="B134" s="79"/>
      <c r="C134" s="79"/>
    </row>
    <row r="135" spans="1:31" s="81" customFormat="1" ht="15.75" customHeight="1" x14ac:dyDescent="0.25">
      <c r="A135" s="120"/>
      <c r="B135" s="79"/>
      <c r="C135" s="79"/>
    </row>
    <row r="136" spans="1:31" s="81" customFormat="1" ht="15.75" customHeight="1" x14ac:dyDescent="0.25">
      <c r="A136" s="120"/>
      <c r="B136" s="79"/>
      <c r="C136" s="79"/>
    </row>
    <row r="137" spans="1:31" s="81" customFormat="1" ht="15.75" customHeight="1" x14ac:dyDescent="0.25">
      <c r="A137" s="120"/>
      <c r="B137" s="79"/>
      <c r="C137" s="79"/>
    </row>
    <row r="138" spans="1:31" ht="15.75" customHeight="1" x14ac:dyDescent="0.25">
      <c r="A138" s="120"/>
      <c r="B138" s="79"/>
      <c r="C138" s="79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</row>
    <row r="139" spans="1:31" ht="15.75" customHeight="1" x14ac:dyDescent="0.25">
      <c r="A139" s="120"/>
      <c r="B139" s="79"/>
      <c r="C139" s="79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</row>
    <row r="140" spans="1:31" ht="15.75" customHeight="1" x14ac:dyDescent="0.25">
      <c r="A140" s="122"/>
      <c r="B140" s="77"/>
      <c r="C140" s="77"/>
    </row>
    <row r="141" spans="1:31" ht="15.75" customHeight="1" x14ac:dyDescent="0.25">
      <c r="A141" s="122"/>
      <c r="B141" s="77"/>
      <c r="C141" s="77"/>
    </row>
    <row r="142" spans="1:31" ht="15.75" customHeight="1" x14ac:dyDescent="0.25">
      <c r="A142" s="122"/>
      <c r="B142" s="77"/>
      <c r="C142" s="77"/>
    </row>
    <row r="143" spans="1:31" ht="15.75" customHeight="1" x14ac:dyDescent="0.25">
      <c r="A143" s="122"/>
      <c r="B143" s="77"/>
      <c r="C143" s="77"/>
    </row>
    <row r="144" spans="1:31" ht="15.75" customHeight="1" x14ac:dyDescent="0.25">
      <c r="A144" s="122"/>
      <c r="B144" s="77"/>
      <c r="C144" s="77"/>
    </row>
    <row r="145" spans="1:3" ht="15.75" customHeight="1" x14ac:dyDescent="0.25">
      <c r="A145" s="122"/>
      <c r="B145" s="77"/>
      <c r="C145" s="77"/>
    </row>
    <row r="146" spans="1:3" ht="15.75" customHeight="1" x14ac:dyDescent="0.25">
      <c r="A146" s="122"/>
      <c r="B146" s="77"/>
      <c r="C146" s="77"/>
    </row>
    <row r="147" spans="1:3" ht="15.75" customHeight="1" x14ac:dyDescent="0.25">
      <c r="A147" s="122"/>
      <c r="B147" s="77"/>
      <c r="C147" s="77"/>
    </row>
    <row r="148" spans="1:3" ht="15.75" customHeight="1" x14ac:dyDescent="0.25">
      <c r="A148" s="122"/>
      <c r="B148" s="77"/>
      <c r="C148" s="77"/>
    </row>
    <row r="149" spans="1:3" ht="15.75" customHeight="1" x14ac:dyDescent="0.25">
      <c r="A149" s="122"/>
      <c r="B149" s="77"/>
      <c r="C149" s="77"/>
    </row>
    <row r="150" spans="1:3" ht="15.75" customHeight="1" x14ac:dyDescent="0.25">
      <c r="A150" s="122"/>
      <c r="B150" s="77"/>
      <c r="C150" s="77"/>
    </row>
    <row r="151" spans="1:3" ht="15.75" customHeight="1" x14ac:dyDescent="0.25">
      <c r="A151" s="122"/>
      <c r="B151" s="77"/>
      <c r="C151" s="77"/>
    </row>
    <row r="152" spans="1:3" ht="15.75" customHeight="1" x14ac:dyDescent="0.25">
      <c r="A152" s="122"/>
      <c r="B152" s="77"/>
      <c r="C152" s="77"/>
    </row>
    <row r="153" spans="1:3" ht="15.75" customHeight="1" x14ac:dyDescent="0.25">
      <c r="A153" s="122"/>
      <c r="B153" s="77"/>
      <c r="C153" s="77"/>
    </row>
    <row r="154" spans="1:3" ht="15.75" customHeight="1" x14ac:dyDescent="0.25">
      <c r="A154" s="122"/>
      <c r="B154" s="77"/>
      <c r="C154" s="77"/>
    </row>
    <row r="155" spans="1:3" ht="15.75" customHeight="1" x14ac:dyDescent="0.25">
      <c r="A155" s="122"/>
      <c r="B155" s="77"/>
      <c r="C155" s="77"/>
    </row>
    <row r="156" spans="1:3" ht="15.75" customHeight="1" x14ac:dyDescent="0.25">
      <c r="A156" s="122"/>
      <c r="B156" s="77"/>
      <c r="C156" s="77"/>
    </row>
    <row r="157" spans="1:3" ht="15.75" customHeight="1" x14ac:dyDescent="0.25">
      <c r="A157" s="122"/>
      <c r="B157" s="77"/>
      <c r="C157" s="77"/>
    </row>
    <row r="158" spans="1:3" ht="15.75" customHeight="1" x14ac:dyDescent="0.25">
      <c r="A158" s="122"/>
      <c r="B158" s="77"/>
      <c r="C158" s="77"/>
    </row>
    <row r="159" spans="1:3" ht="15.75" customHeight="1" x14ac:dyDescent="0.25">
      <c r="A159" s="122"/>
      <c r="B159" s="77"/>
      <c r="C159" s="77"/>
    </row>
    <row r="160" spans="1:3" ht="15.75" customHeight="1" x14ac:dyDescent="0.25">
      <c r="A160" s="122"/>
      <c r="B160" s="77"/>
      <c r="C160" s="77"/>
    </row>
    <row r="161" spans="1:3" ht="15.75" customHeight="1" x14ac:dyDescent="0.25">
      <c r="A161" s="122"/>
      <c r="B161" s="77"/>
      <c r="C161" s="77"/>
    </row>
    <row r="162" spans="1:3" ht="15.75" customHeight="1" x14ac:dyDescent="0.25">
      <c r="A162" s="122"/>
      <c r="B162" s="77"/>
      <c r="C162" s="77"/>
    </row>
    <row r="163" spans="1:3" ht="15.75" customHeight="1" x14ac:dyDescent="0.25">
      <c r="A163" s="122"/>
      <c r="B163" s="77"/>
      <c r="C163" s="77"/>
    </row>
    <row r="164" spans="1:3" ht="15.75" customHeight="1" x14ac:dyDescent="0.25">
      <c r="A164" s="122"/>
      <c r="B164" s="77"/>
      <c r="C164" s="77"/>
    </row>
    <row r="165" spans="1:3" ht="15.75" customHeight="1" x14ac:dyDescent="0.25">
      <c r="A165" s="122"/>
      <c r="B165" s="77"/>
      <c r="C165" s="77"/>
    </row>
    <row r="166" spans="1:3" ht="15.75" customHeight="1" x14ac:dyDescent="0.25">
      <c r="A166" s="122"/>
      <c r="B166" s="77"/>
      <c r="C166" s="77"/>
    </row>
    <row r="167" spans="1:3" ht="15.75" customHeight="1" x14ac:dyDescent="0.25">
      <c r="A167" s="122"/>
      <c r="B167" s="77"/>
      <c r="C167" s="77"/>
    </row>
    <row r="168" spans="1:3" ht="15.75" customHeight="1" x14ac:dyDescent="0.25">
      <c r="A168" s="122"/>
      <c r="B168" s="77"/>
      <c r="C168" s="77"/>
    </row>
    <row r="169" spans="1:3" ht="15.75" customHeight="1" x14ac:dyDescent="0.25">
      <c r="A169" s="122"/>
      <c r="B169" s="77"/>
      <c r="C169" s="77"/>
    </row>
    <row r="170" spans="1:3" ht="15.75" customHeight="1" x14ac:dyDescent="0.25">
      <c r="A170" s="122"/>
      <c r="B170" s="77"/>
      <c r="C170" s="77"/>
    </row>
    <row r="171" spans="1:3" ht="15.75" customHeight="1" x14ac:dyDescent="0.25">
      <c r="A171" s="122"/>
      <c r="B171" s="77"/>
      <c r="C171" s="77"/>
    </row>
    <row r="172" spans="1:3" x14ac:dyDescent="0.25">
      <c r="A172" s="122"/>
      <c r="B172" s="77"/>
      <c r="C172" s="77"/>
    </row>
    <row r="173" spans="1:3" x14ac:dyDescent="0.25">
      <c r="A173" s="122"/>
      <c r="B173" s="77"/>
      <c r="C173" s="77"/>
    </row>
    <row r="174" spans="1:3" x14ac:dyDescent="0.25">
      <c r="A174" s="122"/>
      <c r="B174" s="77"/>
      <c r="C174" s="77"/>
    </row>
    <row r="175" spans="1:3" x14ac:dyDescent="0.25">
      <c r="A175" s="122"/>
      <c r="B175" s="77"/>
      <c r="C175" s="77"/>
    </row>
    <row r="176" spans="1:3" x14ac:dyDescent="0.25">
      <c r="A176" s="122"/>
      <c r="B176" s="77"/>
      <c r="C176" s="77"/>
    </row>
    <row r="177" spans="1:3" x14ac:dyDescent="0.25">
      <c r="A177" s="122"/>
      <c r="B177" s="77"/>
      <c r="C177" s="77"/>
    </row>
    <row r="178" spans="1:3" x14ac:dyDescent="0.25">
      <c r="A178" s="122"/>
      <c r="B178" s="77"/>
      <c r="C178" s="77"/>
    </row>
    <row r="179" spans="1:3" x14ac:dyDescent="0.25">
      <c r="A179" s="122"/>
      <c r="B179" s="77"/>
      <c r="C179" s="77"/>
    </row>
    <row r="180" spans="1:3" x14ac:dyDescent="0.25">
      <c r="A180" s="122"/>
      <c r="B180" s="77"/>
      <c r="C180" s="77"/>
    </row>
    <row r="181" spans="1:3" x14ac:dyDescent="0.25">
      <c r="A181" s="122"/>
      <c r="B181" s="77"/>
      <c r="C181" s="77"/>
    </row>
    <row r="182" spans="1:3" x14ac:dyDescent="0.25">
      <c r="A182" s="122"/>
      <c r="B182" s="77"/>
      <c r="C182" s="77"/>
    </row>
    <row r="183" spans="1:3" x14ac:dyDescent="0.25">
      <c r="A183" s="122"/>
      <c r="B183" s="77"/>
      <c r="C183" s="77"/>
    </row>
    <row r="184" spans="1:3" x14ac:dyDescent="0.25">
      <c r="A184" s="122"/>
      <c r="B184" s="77"/>
      <c r="C184" s="77"/>
    </row>
    <row r="185" spans="1:3" x14ac:dyDescent="0.25">
      <c r="A185" s="122"/>
      <c r="B185" s="77"/>
      <c r="C185" s="77"/>
    </row>
    <row r="186" spans="1:3" x14ac:dyDescent="0.25">
      <c r="A186" s="122"/>
      <c r="B186" s="77"/>
      <c r="C186" s="77"/>
    </row>
    <row r="187" spans="1:3" x14ac:dyDescent="0.25">
      <c r="A187" s="122"/>
      <c r="B187" s="77"/>
      <c r="C187" s="77"/>
    </row>
    <row r="188" spans="1:3" x14ac:dyDescent="0.25">
      <c r="A188" s="122"/>
      <c r="B188" s="77"/>
      <c r="C188" s="77"/>
    </row>
    <row r="189" spans="1:3" x14ac:dyDescent="0.25">
      <c r="A189" s="122"/>
      <c r="B189" s="77"/>
      <c r="C189" s="77"/>
    </row>
    <row r="190" spans="1:3" x14ac:dyDescent="0.25">
      <c r="A190" s="122"/>
      <c r="B190" s="77"/>
      <c r="C190" s="77"/>
    </row>
    <row r="191" spans="1:3" x14ac:dyDescent="0.25">
      <c r="A191" s="122"/>
      <c r="B191" s="77"/>
      <c r="C191" s="77"/>
    </row>
    <row r="192" spans="1:3" x14ac:dyDescent="0.25">
      <c r="A192" s="122"/>
      <c r="B192" s="77"/>
      <c r="C192" s="77"/>
    </row>
    <row r="193" spans="1:3" x14ac:dyDescent="0.25">
      <c r="A193" s="122"/>
      <c r="B193" s="77"/>
      <c r="C193" s="77"/>
    </row>
    <row r="194" spans="1:3" x14ac:dyDescent="0.25">
      <c r="A194" s="122"/>
      <c r="B194" s="77"/>
      <c r="C194" s="77"/>
    </row>
    <row r="195" spans="1:3" x14ac:dyDescent="0.25">
      <c r="A195" s="122"/>
      <c r="B195" s="77"/>
      <c r="C195" s="77"/>
    </row>
    <row r="196" spans="1:3" x14ac:dyDescent="0.25">
      <c r="A196" s="122"/>
      <c r="B196" s="77"/>
      <c r="C196" s="77"/>
    </row>
    <row r="197" spans="1:3" x14ac:dyDescent="0.25">
      <c r="A197" s="122"/>
      <c r="B197" s="77"/>
      <c r="C197" s="77"/>
    </row>
    <row r="198" spans="1:3" x14ac:dyDescent="0.25">
      <c r="A198" s="122"/>
      <c r="B198" s="77"/>
      <c r="C198" s="77"/>
    </row>
    <row r="199" spans="1:3" x14ac:dyDescent="0.25">
      <c r="A199" s="122"/>
      <c r="B199" s="77"/>
      <c r="C199" s="77"/>
    </row>
    <row r="200" spans="1:3" x14ac:dyDescent="0.25">
      <c r="A200" s="122"/>
      <c r="B200" s="77"/>
      <c r="C200" s="77"/>
    </row>
    <row r="201" spans="1:3" x14ac:dyDescent="0.25">
      <c r="A201" s="122"/>
      <c r="B201" s="77"/>
      <c r="C201" s="77"/>
    </row>
    <row r="202" spans="1:3" x14ac:dyDescent="0.25">
      <c r="A202" s="122"/>
      <c r="B202" s="77"/>
      <c r="C202" s="77"/>
    </row>
    <row r="203" spans="1:3" x14ac:dyDescent="0.25">
      <c r="A203" s="122"/>
      <c r="B203" s="77"/>
      <c r="C203" s="77"/>
    </row>
    <row r="204" spans="1:3" x14ac:dyDescent="0.25">
      <c r="A204" s="122"/>
      <c r="B204" s="77"/>
      <c r="C204" s="77"/>
    </row>
    <row r="205" spans="1:3" x14ac:dyDescent="0.25">
      <c r="A205" s="122"/>
      <c r="B205" s="77"/>
      <c r="C205" s="77"/>
    </row>
    <row r="206" spans="1:3" x14ac:dyDescent="0.25">
      <c r="A206" s="122"/>
      <c r="B206" s="77"/>
      <c r="C206" s="77"/>
    </row>
    <row r="207" spans="1:3" x14ac:dyDescent="0.25">
      <c r="A207" s="122"/>
      <c r="B207" s="77"/>
      <c r="C207" s="77"/>
    </row>
    <row r="208" spans="1:3" x14ac:dyDescent="0.25">
      <c r="A208" s="122"/>
      <c r="B208" s="77"/>
      <c r="C208" s="77"/>
    </row>
    <row r="209" spans="1:3" x14ac:dyDescent="0.25">
      <c r="A209" s="122"/>
      <c r="B209" s="77"/>
      <c r="C209" s="77"/>
    </row>
    <row r="210" spans="1:3" x14ac:dyDescent="0.25">
      <c r="A210" s="122"/>
      <c r="B210" s="77"/>
      <c r="C210" s="77"/>
    </row>
    <row r="211" spans="1:3" x14ac:dyDescent="0.25">
      <c r="A211" s="122"/>
      <c r="B211" s="77"/>
      <c r="C211" s="77"/>
    </row>
    <row r="212" spans="1:3" x14ac:dyDescent="0.25">
      <c r="A212" s="122"/>
      <c r="B212" s="77"/>
      <c r="C212" s="77"/>
    </row>
    <row r="213" spans="1:3" x14ac:dyDescent="0.25">
      <c r="A213" s="122"/>
      <c r="B213" s="77"/>
      <c r="C213" s="77"/>
    </row>
    <row r="214" spans="1:3" x14ac:dyDescent="0.25">
      <c r="A214" s="122"/>
      <c r="B214" s="77"/>
      <c r="C214" s="77"/>
    </row>
    <row r="215" spans="1:3" x14ac:dyDescent="0.25">
      <c r="A215" s="122"/>
      <c r="B215" s="77"/>
      <c r="C215" s="77"/>
    </row>
    <row r="216" spans="1:3" x14ac:dyDescent="0.25">
      <c r="A216" s="122"/>
      <c r="B216" s="77"/>
      <c r="C216" s="77"/>
    </row>
    <row r="217" spans="1:3" x14ac:dyDescent="0.25">
      <c r="A217" s="122"/>
      <c r="B217" s="77"/>
      <c r="C217" s="77"/>
    </row>
    <row r="218" spans="1:3" x14ac:dyDescent="0.25">
      <c r="A218" s="122"/>
      <c r="B218" s="77"/>
      <c r="C218" s="77"/>
    </row>
    <row r="219" spans="1:3" x14ac:dyDescent="0.25">
      <c r="A219" s="122"/>
      <c r="B219" s="77"/>
      <c r="C219" s="77"/>
    </row>
    <row r="220" spans="1:3" x14ac:dyDescent="0.25">
      <c r="A220" s="122"/>
      <c r="B220" s="77"/>
      <c r="C220" s="77"/>
    </row>
    <row r="221" spans="1:3" x14ac:dyDescent="0.25">
      <c r="A221" s="122"/>
      <c r="B221" s="77"/>
      <c r="C221" s="77"/>
    </row>
    <row r="222" spans="1:3" x14ac:dyDescent="0.25">
      <c r="A222" s="122"/>
      <c r="B222" s="77"/>
      <c r="C222" s="77"/>
    </row>
    <row r="223" spans="1:3" x14ac:dyDescent="0.25">
      <c r="A223" s="122"/>
      <c r="B223" s="77"/>
      <c r="C223" s="77"/>
    </row>
    <row r="224" spans="1:3" x14ac:dyDescent="0.25">
      <c r="A224" s="122"/>
      <c r="B224" s="77"/>
      <c r="C224" s="77"/>
    </row>
    <row r="225" spans="1:3" x14ac:dyDescent="0.25">
      <c r="A225" s="122"/>
      <c r="B225" s="77"/>
      <c r="C225" s="77"/>
    </row>
    <row r="226" spans="1:3" x14ac:dyDescent="0.25">
      <c r="A226" s="122"/>
      <c r="B226" s="77"/>
      <c r="C226" s="77"/>
    </row>
    <row r="227" spans="1:3" x14ac:dyDescent="0.25">
      <c r="A227" s="122"/>
      <c r="B227" s="77"/>
      <c r="C227" s="77"/>
    </row>
    <row r="228" spans="1:3" x14ac:dyDescent="0.25">
      <c r="A228" s="122"/>
      <c r="B228" s="77"/>
      <c r="C228" s="77"/>
    </row>
    <row r="229" spans="1:3" x14ac:dyDescent="0.25">
      <c r="A229" s="122"/>
      <c r="B229" s="77"/>
      <c r="C229" s="77"/>
    </row>
    <row r="230" spans="1:3" x14ac:dyDescent="0.25">
      <c r="A230" s="122"/>
      <c r="B230" s="77"/>
      <c r="C230" s="77"/>
    </row>
    <row r="231" spans="1:3" x14ac:dyDescent="0.25">
      <c r="A231" s="122"/>
      <c r="B231" s="77"/>
      <c r="C231" s="77"/>
    </row>
    <row r="232" spans="1:3" x14ac:dyDescent="0.25">
      <c r="A232" s="122"/>
      <c r="B232" s="77"/>
      <c r="C232" s="77"/>
    </row>
    <row r="233" spans="1:3" x14ac:dyDescent="0.25">
      <c r="A233" s="122"/>
      <c r="B233" s="77"/>
      <c r="C233" s="77"/>
    </row>
    <row r="234" spans="1:3" x14ac:dyDescent="0.25">
      <c r="A234" s="122"/>
      <c r="B234" s="77"/>
      <c r="C234" s="77"/>
    </row>
    <row r="235" spans="1:3" x14ac:dyDescent="0.25">
      <c r="A235" s="122"/>
      <c r="B235" s="77"/>
      <c r="C235" s="77"/>
    </row>
    <row r="236" spans="1:3" x14ac:dyDescent="0.25">
      <c r="A236" s="122"/>
      <c r="B236" s="77"/>
      <c r="C236" s="77"/>
    </row>
  </sheetData>
  <sheetProtection selectLockedCells="1"/>
  <protectedRanges>
    <protectedRange sqref="C52" name="Tartomány4"/>
    <protectedRange sqref="C64:C65" name="Tartomány4_1"/>
  </protectedRanges>
  <mergeCells count="47">
    <mergeCell ref="A1:AE1"/>
    <mergeCell ref="T7:W7"/>
    <mergeCell ref="X7:AA7"/>
    <mergeCell ref="AE8:AE9"/>
    <mergeCell ref="P8:Q8"/>
    <mergeCell ref="D7:G7"/>
    <mergeCell ref="A2:AE2"/>
    <mergeCell ref="A4:AE4"/>
    <mergeCell ref="A5:AE5"/>
    <mergeCell ref="A3:AE3"/>
    <mergeCell ref="L7:O7"/>
    <mergeCell ref="P7:S7"/>
    <mergeCell ref="H8:I8"/>
    <mergeCell ref="T8:U8"/>
    <mergeCell ref="T47:AA47"/>
    <mergeCell ref="Z8:Z9"/>
    <mergeCell ref="AA8:AA9"/>
    <mergeCell ref="AB8:AC8"/>
    <mergeCell ref="D6:AA6"/>
    <mergeCell ref="A52:S52"/>
    <mergeCell ref="AF6:AF9"/>
    <mergeCell ref="A51:S51"/>
    <mergeCell ref="V8:V9"/>
    <mergeCell ref="W8:W9"/>
    <mergeCell ref="X8:Y8"/>
    <mergeCell ref="R8:R9"/>
    <mergeCell ref="S8:S9"/>
    <mergeCell ref="J8:J9"/>
    <mergeCell ref="K8:K9"/>
    <mergeCell ref="D41:S41"/>
    <mergeCell ref="D47:S47"/>
    <mergeCell ref="AD8:AD9"/>
    <mergeCell ref="AB41:AE41"/>
    <mergeCell ref="AB47:AE47"/>
    <mergeCell ref="T41:AA41"/>
    <mergeCell ref="AG6:AG9"/>
    <mergeCell ref="A6:A9"/>
    <mergeCell ref="B6:B9"/>
    <mergeCell ref="C6:C9"/>
    <mergeCell ref="L8:M8"/>
    <mergeCell ref="N8:N9"/>
    <mergeCell ref="O8:O9"/>
    <mergeCell ref="D8:E8"/>
    <mergeCell ref="F8:F9"/>
    <mergeCell ref="G8:G9"/>
    <mergeCell ref="AB6:AE7"/>
    <mergeCell ref="H7:K7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239"/>
  <sheetViews>
    <sheetView topLeftCell="A4" zoomScaleNormal="100" workbookViewId="0">
      <pane xSplit="3" ySplit="8" topLeftCell="D12" activePane="bottomRight" state="frozen"/>
      <selection activeCell="A4" sqref="A4"/>
      <selection pane="topRight" activeCell="D4" sqref="D4"/>
      <selection pane="bottomLeft" activeCell="A9" sqref="A9"/>
      <selection pane="bottomRight" activeCell="A4" sqref="A4:AG54"/>
    </sheetView>
  </sheetViews>
  <sheetFormatPr defaultColWidth="10.6640625" defaultRowHeight="15.75" x14ac:dyDescent="0.25"/>
  <cols>
    <col min="1" max="1" width="17.1640625" style="123" customWidth="1"/>
    <col min="2" max="2" width="7.1640625" style="78" customWidth="1"/>
    <col min="3" max="3" width="60.33203125" style="78" customWidth="1"/>
    <col min="4" max="5" width="6.83203125" style="78" customWidth="1"/>
    <col min="6" max="6" width="5.5" style="78" customWidth="1"/>
    <col min="7" max="7" width="5.6640625" style="78" bestFit="1" customWidth="1"/>
    <col min="8" max="9" width="6.83203125" style="78" customWidth="1"/>
    <col min="10" max="10" width="5.5" style="78" customWidth="1"/>
    <col min="11" max="11" width="5.6640625" style="78" bestFit="1" customWidth="1"/>
    <col min="12" max="13" width="6.83203125" style="78" customWidth="1"/>
    <col min="14" max="14" width="5.5" style="78" customWidth="1"/>
    <col min="15" max="15" width="5.6640625" style="78" bestFit="1" customWidth="1"/>
    <col min="16" max="17" width="6.83203125" style="78" customWidth="1"/>
    <col min="18" max="18" width="5.5" style="78" customWidth="1"/>
    <col min="19" max="19" width="5.6640625" style="78" bestFit="1" customWidth="1"/>
    <col min="20" max="21" width="6.83203125" style="78" customWidth="1"/>
    <col min="22" max="22" width="5.5" style="78" customWidth="1"/>
    <col min="23" max="23" width="5.6640625" style="78" bestFit="1" customWidth="1"/>
    <col min="24" max="25" width="6.83203125" style="78" customWidth="1"/>
    <col min="26" max="26" width="5.5" style="78" customWidth="1"/>
    <col min="27" max="27" width="7" style="78" customWidth="1"/>
    <col min="28" max="28" width="7.5" style="78" customWidth="1"/>
    <col min="29" max="29" width="7.1640625" style="78" customWidth="1"/>
    <col min="30" max="30" width="6.83203125" style="78" bestFit="1" customWidth="1"/>
    <col min="31" max="31" width="9" style="78" customWidth="1"/>
    <col min="32" max="32" width="36.5" style="78" customWidth="1"/>
    <col min="33" max="33" width="39" style="78" customWidth="1"/>
    <col min="34" max="16384" width="10.6640625" style="78"/>
  </cols>
  <sheetData>
    <row r="1" spans="1:33" ht="21.95" customHeight="1" x14ac:dyDescent="0.2">
      <c r="A1" s="626" t="s">
        <v>0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</row>
    <row r="2" spans="1:33" ht="21.95" customHeight="1" x14ac:dyDescent="0.2">
      <c r="A2" s="613" t="s">
        <v>55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</row>
    <row r="3" spans="1:33" ht="23.25" x14ac:dyDescent="0.2">
      <c r="A3" s="627" t="s">
        <v>169</v>
      </c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7"/>
      <c r="T3" s="627"/>
      <c r="U3" s="627"/>
      <c r="V3" s="627"/>
      <c r="W3" s="627"/>
      <c r="X3" s="627"/>
      <c r="Y3" s="627"/>
      <c r="Z3" s="627"/>
      <c r="AA3" s="627"/>
      <c r="AB3" s="627"/>
      <c r="AC3" s="627"/>
      <c r="AD3" s="627"/>
      <c r="AE3" s="627"/>
    </row>
    <row r="4" spans="1:33" ht="21.95" customHeight="1" x14ac:dyDescent="0.2">
      <c r="A4" s="626" t="s">
        <v>0</v>
      </c>
      <c r="B4" s="626"/>
      <c r="C4" s="626"/>
      <c r="D4" s="626"/>
      <c r="E4" s="626"/>
      <c r="F4" s="626"/>
      <c r="G4" s="626"/>
      <c r="H4" s="626"/>
      <c r="I4" s="626"/>
      <c r="J4" s="626"/>
      <c r="K4" s="626"/>
      <c r="L4" s="626"/>
      <c r="M4" s="626"/>
      <c r="N4" s="626"/>
      <c r="O4" s="626"/>
      <c r="P4" s="626"/>
      <c r="Q4" s="626"/>
      <c r="R4" s="626"/>
      <c r="S4" s="626"/>
      <c r="T4" s="626"/>
      <c r="U4" s="626"/>
      <c r="V4" s="626"/>
      <c r="W4" s="626"/>
      <c r="X4" s="626"/>
      <c r="Y4" s="626"/>
      <c r="Z4" s="626"/>
      <c r="AA4" s="626"/>
      <c r="AB4" s="626"/>
      <c r="AC4" s="626"/>
      <c r="AD4" s="626"/>
      <c r="AE4" s="626"/>
    </row>
    <row r="5" spans="1:33" ht="21.95" customHeight="1" x14ac:dyDescent="0.2">
      <c r="A5" s="613" t="s">
        <v>55</v>
      </c>
      <c r="B5" s="613"/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/>
      <c r="N5" s="613"/>
      <c r="O5" s="613"/>
      <c r="P5" s="613"/>
      <c r="Q5" s="613"/>
      <c r="R5" s="613"/>
      <c r="S5" s="613"/>
      <c r="T5" s="613"/>
      <c r="U5" s="613"/>
      <c r="V5" s="613"/>
      <c r="W5" s="613"/>
      <c r="X5" s="613"/>
      <c r="Y5" s="613"/>
      <c r="Z5" s="613"/>
      <c r="AA5" s="613"/>
      <c r="AB5" s="613"/>
      <c r="AC5" s="613"/>
      <c r="AD5" s="613"/>
      <c r="AE5" s="613"/>
    </row>
    <row r="6" spans="1:33" ht="23.25" x14ac:dyDescent="0.2">
      <c r="A6" s="627" t="s">
        <v>169</v>
      </c>
      <c r="B6" s="627"/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627"/>
      <c r="S6" s="627"/>
      <c r="T6" s="627"/>
      <c r="U6" s="627"/>
      <c r="V6" s="627"/>
      <c r="W6" s="627"/>
      <c r="X6" s="627"/>
      <c r="Y6" s="627"/>
      <c r="Z6" s="627"/>
      <c r="AA6" s="627"/>
      <c r="AB6" s="627"/>
      <c r="AC6" s="627"/>
      <c r="AD6" s="627"/>
      <c r="AE6" s="627"/>
    </row>
    <row r="7" spans="1:33" s="80" customFormat="1" ht="23.25" x14ac:dyDescent="0.2">
      <c r="A7" s="613" t="s">
        <v>333</v>
      </c>
      <c r="B7" s="613"/>
      <c r="C7" s="613"/>
      <c r="D7" s="613"/>
      <c r="E7" s="613"/>
      <c r="F7" s="613"/>
      <c r="G7" s="613"/>
      <c r="H7" s="613"/>
      <c r="I7" s="613"/>
      <c r="J7" s="613"/>
      <c r="K7" s="613"/>
      <c r="L7" s="613"/>
      <c r="M7" s="613"/>
      <c r="N7" s="613"/>
      <c r="O7" s="613"/>
      <c r="P7" s="613"/>
      <c r="Q7" s="613"/>
      <c r="R7" s="613"/>
      <c r="S7" s="613"/>
      <c r="T7" s="613"/>
      <c r="U7" s="613"/>
      <c r="V7" s="613"/>
      <c r="W7" s="613"/>
      <c r="X7" s="613"/>
      <c r="Y7" s="613"/>
      <c r="Z7" s="613"/>
      <c r="AA7" s="613"/>
      <c r="AB7" s="613"/>
      <c r="AC7" s="613"/>
      <c r="AD7" s="613"/>
      <c r="AE7" s="613"/>
    </row>
    <row r="8" spans="1:33" ht="24" customHeight="1" thickBot="1" x14ac:dyDescent="0.25">
      <c r="A8" s="612" t="s">
        <v>248</v>
      </c>
      <c r="B8" s="612"/>
      <c r="C8" s="612"/>
      <c r="D8" s="612"/>
      <c r="E8" s="612"/>
      <c r="F8" s="612"/>
      <c r="G8" s="612"/>
      <c r="H8" s="612"/>
      <c r="I8" s="612"/>
      <c r="J8" s="612"/>
      <c r="K8" s="612"/>
      <c r="L8" s="612"/>
      <c r="M8" s="612"/>
      <c r="N8" s="612"/>
      <c r="O8" s="612"/>
      <c r="P8" s="612"/>
      <c r="Q8" s="612"/>
      <c r="R8" s="612"/>
      <c r="S8" s="612"/>
      <c r="T8" s="612"/>
      <c r="U8" s="612"/>
      <c r="V8" s="612"/>
      <c r="W8" s="612"/>
      <c r="X8" s="612"/>
      <c r="Y8" s="612"/>
      <c r="Z8" s="612"/>
      <c r="AA8" s="612"/>
      <c r="AB8" s="612"/>
      <c r="AC8" s="612"/>
      <c r="AD8" s="612"/>
      <c r="AE8" s="612"/>
    </row>
    <row r="9" spans="1:33" ht="15.75" customHeight="1" thickTop="1" thickBot="1" x14ac:dyDescent="0.25">
      <c r="A9" s="617" t="s">
        <v>1</v>
      </c>
      <c r="B9" s="620" t="s">
        <v>2</v>
      </c>
      <c r="C9" s="623" t="s">
        <v>3</v>
      </c>
      <c r="D9" s="609" t="s">
        <v>4</v>
      </c>
      <c r="E9" s="610"/>
      <c r="F9" s="610"/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0"/>
      <c r="R9" s="610"/>
      <c r="S9" s="610"/>
      <c r="T9" s="610"/>
      <c r="U9" s="610"/>
      <c r="V9" s="610"/>
      <c r="W9" s="610"/>
      <c r="X9" s="610"/>
      <c r="Y9" s="610"/>
      <c r="Z9" s="610"/>
      <c r="AA9" s="610"/>
      <c r="AB9" s="557" t="s">
        <v>5</v>
      </c>
      <c r="AC9" s="558"/>
      <c r="AD9" s="558"/>
      <c r="AE9" s="559"/>
      <c r="AF9" s="553" t="s">
        <v>38</v>
      </c>
      <c r="AG9" s="555" t="s">
        <v>39</v>
      </c>
    </row>
    <row r="10" spans="1:33" ht="15.75" customHeight="1" x14ac:dyDescent="0.2">
      <c r="A10" s="618"/>
      <c r="B10" s="621"/>
      <c r="C10" s="624"/>
      <c r="D10" s="611" t="s">
        <v>6</v>
      </c>
      <c r="E10" s="578"/>
      <c r="F10" s="578"/>
      <c r="G10" s="580"/>
      <c r="H10" s="577" t="s">
        <v>7</v>
      </c>
      <c r="I10" s="578"/>
      <c r="J10" s="578"/>
      <c r="K10" s="579"/>
      <c r="L10" s="611" t="s">
        <v>8</v>
      </c>
      <c r="M10" s="578"/>
      <c r="N10" s="578"/>
      <c r="O10" s="580"/>
      <c r="P10" s="577" t="s">
        <v>9</v>
      </c>
      <c r="Q10" s="578"/>
      <c r="R10" s="578"/>
      <c r="S10" s="580"/>
      <c r="T10" s="611" t="s">
        <v>10</v>
      </c>
      <c r="U10" s="578"/>
      <c r="V10" s="578"/>
      <c r="W10" s="580"/>
      <c r="X10" s="611" t="s">
        <v>11</v>
      </c>
      <c r="Y10" s="578"/>
      <c r="Z10" s="578"/>
      <c r="AA10" s="580"/>
      <c r="AB10" s="561"/>
      <c r="AC10" s="561"/>
      <c r="AD10" s="561"/>
      <c r="AE10" s="562"/>
      <c r="AF10" s="554"/>
      <c r="AG10" s="556"/>
    </row>
    <row r="11" spans="1:33" ht="15.75" customHeight="1" x14ac:dyDescent="0.2">
      <c r="A11" s="618"/>
      <c r="B11" s="621"/>
      <c r="C11" s="624"/>
      <c r="D11" s="586" t="s">
        <v>26</v>
      </c>
      <c r="E11" s="587"/>
      <c r="F11" s="588" t="s">
        <v>13</v>
      </c>
      <c r="G11" s="584" t="s">
        <v>233</v>
      </c>
      <c r="H11" s="586" t="s">
        <v>26</v>
      </c>
      <c r="I11" s="587"/>
      <c r="J11" s="588" t="s">
        <v>13</v>
      </c>
      <c r="K11" s="584" t="s">
        <v>233</v>
      </c>
      <c r="L11" s="586" t="s">
        <v>26</v>
      </c>
      <c r="M11" s="587"/>
      <c r="N11" s="588" t="s">
        <v>13</v>
      </c>
      <c r="O11" s="584" t="s">
        <v>233</v>
      </c>
      <c r="P11" s="586" t="s">
        <v>26</v>
      </c>
      <c r="Q11" s="587"/>
      <c r="R11" s="588" t="s">
        <v>13</v>
      </c>
      <c r="S11" s="584" t="s">
        <v>233</v>
      </c>
      <c r="T11" s="586" t="s">
        <v>26</v>
      </c>
      <c r="U11" s="587"/>
      <c r="V11" s="588" t="s">
        <v>13</v>
      </c>
      <c r="W11" s="584" t="s">
        <v>233</v>
      </c>
      <c r="X11" s="586" t="s">
        <v>26</v>
      </c>
      <c r="Y11" s="587"/>
      <c r="Z11" s="588" t="s">
        <v>13</v>
      </c>
      <c r="AA11" s="584" t="s">
        <v>233</v>
      </c>
      <c r="AB11" s="631" t="s">
        <v>26</v>
      </c>
      <c r="AC11" s="566"/>
      <c r="AD11" s="607" t="s">
        <v>13</v>
      </c>
      <c r="AE11" s="563" t="s">
        <v>235</v>
      </c>
      <c r="AF11" s="554"/>
      <c r="AG11" s="556"/>
    </row>
    <row r="12" spans="1:33" ht="80.099999999999994" customHeight="1" thickBot="1" x14ac:dyDescent="0.25">
      <c r="A12" s="619"/>
      <c r="B12" s="622"/>
      <c r="C12" s="625"/>
      <c r="D12" s="229" t="s">
        <v>234</v>
      </c>
      <c r="E12" s="230" t="s">
        <v>12</v>
      </c>
      <c r="F12" s="589"/>
      <c r="G12" s="585"/>
      <c r="H12" s="229" t="s">
        <v>234</v>
      </c>
      <c r="I12" s="230" t="s">
        <v>12</v>
      </c>
      <c r="J12" s="589"/>
      <c r="K12" s="585"/>
      <c r="L12" s="229" t="s">
        <v>234</v>
      </c>
      <c r="M12" s="230" t="s">
        <v>12</v>
      </c>
      <c r="N12" s="589"/>
      <c r="O12" s="585"/>
      <c r="P12" s="229" t="s">
        <v>234</v>
      </c>
      <c r="Q12" s="230" t="s">
        <v>12</v>
      </c>
      <c r="R12" s="589"/>
      <c r="S12" s="585"/>
      <c r="T12" s="229" t="s">
        <v>234</v>
      </c>
      <c r="U12" s="230" t="s">
        <v>12</v>
      </c>
      <c r="V12" s="589"/>
      <c r="W12" s="585"/>
      <c r="X12" s="229" t="s">
        <v>234</v>
      </c>
      <c r="Y12" s="230" t="s">
        <v>12</v>
      </c>
      <c r="Z12" s="589"/>
      <c r="AA12" s="585"/>
      <c r="AB12" s="337" t="s">
        <v>234</v>
      </c>
      <c r="AC12" s="230" t="s">
        <v>12</v>
      </c>
      <c r="AD12" s="608"/>
      <c r="AE12" s="564"/>
      <c r="AF12" s="554"/>
      <c r="AG12" s="556"/>
    </row>
    <row r="13" spans="1:33" s="85" customFormat="1" ht="15.75" customHeight="1" thickBot="1" x14ac:dyDescent="0.35">
      <c r="A13" s="82"/>
      <c r="B13" s="83"/>
      <c r="C13" s="251" t="s">
        <v>45</v>
      </c>
      <c r="D13" s="84">
        <f>SUM(SZAK!D61)</f>
        <v>58</v>
      </c>
      <c r="E13" s="84">
        <f>SUM(SZAK!E61)</f>
        <v>72</v>
      </c>
      <c r="F13" s="84">
        <f>SUM(SZAK!F61)</f>
        <v>30</v>
      </c>
      <c r="G13" s="84" t="s">
        <v>16</v>
      </c>
      <c r="H13" s="84">
        <f>SUM(SZAK!H61)</f>
        <v>50</v>
      </c>
      <c r="I13" s="84">
        <f>SUM(SZAK!I61)</f>
        <v>60</v>
      </c>
      <c r="J13" s="84">
        <f>SUM(SZAK!J61)</f>
        <v>26</v>
      </c>
      <c r="K13" s="84" t="s">
        <v>16</v>
      </c>
      <c r="L13" s="84">
        <f>SUM(SZAK!L61)</f>
        <v>48</v>
      </c>
      <c r="M13" s="84">
        <f>SUM(SZAK!M61)</f>
        <v>50</v>
      </c>
      <c r="N13" s="84">
        <f>SUM(SZAK!N61)</f>
        <v>26</v>
      </c>
      <c r="O13" s="84" t="s">
        <v>16</v>
      </c>
      <c r="P13" s="84">
        <f>SUM(SZAK!P61)</f>
        <v>14</v>
      </c>
      <c r="Q13" s="84">
        <f>SUM(SZAK!Q61)</f>
        <v>16</v>
      </c>
      <c r="R13" s="84">
        <f>SUM(SZAK!R61)</f>
        <v>7</v>
      </c>
      <c r="S13" s="84" t="s">
        <v>16</v>
      </c>
      <c r="T13" s="84">
        <f>SUM(SZAK!T61)</f>
        <v>6</v>
      </c>
      <c r="U13" s="84">
        <f>SUM(SZAK!U61)</f>
        <v>8</v>
      </c>
      <c r="V13" s="84">
        <f>SUM(SZAK!V61)</f>
        <v>3</v>
      </c>
      <c r="W13" s="84" t="s">
        <v>16</v>
      </c>
      <c r="X13" s="84">
        <f>SUM(SZAK!X61)</f>
        <v>12</v>
      </c>
      <c r="Y13" s="84">
        <f>SUM(SZAK!Y61)</f>
        <v>22</v>
      </c>
      <c r="Z13" s="84">
        <f>SUM(SZAK!Z61)</f>
        <v>10</v>
      </c>
      <c r="AA13" s="84" t="s">
        <v>16</v>
      </c>
      <c r="AB13" s="84">
        <f>SUM(SZAK!AB61)</f>
        <v>188</v>
      </c>
      <c r="AC13" s="84">
        <f>SUM(SZAK!AC61)</f>
        <v>228</v>
      </c>
      <c r="AD13" s="84">
        <f>SUM(SZAK!AD61)</f>
        <v>102</v>
      </c>
      <c r="AE13" s="214">
        <f>SUM(SZAK!AE61)</f>
        <v>416</v>
      </c>
      <c r="AF13" s="210"/>
      <c r="AG13" s="138"/>
    </row>
    <row r="14" spans="1:33" s="85" customFormat="1" ht="15.75" customHeight="1" x14ac:dyDescent="0.3">
      <c r="A14" s="86" t="s">
        <v>7</v>
      </c>
      <c r="B14" s="87"/>
      <c r="C14" s="252" t="s">
        <v>41</v>
      </c>
      <c r="D14" s="264"/>
      <c r="E14" s="88"/>
      <c r="F14" s="89"/>
      <c r="G14" s="90"/>
      <c r="H14" s="88"/>
      <c r="I14" s="88"/>
      <c r="J14" s="89"/>
      <c r="K14" s="90"/>
      <c r="L14" s="88"/>
      <c r="M14" s="88"/>
      <c r="N14" s="89"/>
      <c r="O14" s="90"/>
      <c r="P14" s="88"/>
      <c r="Q14" s="88"/>
      <c r="R14" s="89"/>
      <c r="S14" s="90"/>
      <c r="T14" s="264"/>
      <c r="U14" s="88"/>
      <c r="V14" s="89"/>
      <c r="W14" s="90"/>
      <c r="X14" s="88"/>
      <c r="Y14" s="88"/>
      <c r="Z14" s="89"/>
      <c r="AA14" s="90"/>
      <c r="AB14" s="91"/>
      <c r="AC14" s="91"/>
      <c r="AD14" s="91"/>
      <c r="AE14" s="92"/>
      <c r="AF14" s="150"/>
      <c r="AG14" s="139"/>
    </row>
    <row r="15" spans="1:33" s="535" customFormat="1" ht="15.75" customHeight="1" x14ac:dyDescent="0.25">
      <c r="A15" s="215" t="s">
        <v>129</v>
      </c>
      <c r="B15" s="34" t="s">
        <v>31</v>
      </c>
      <c r="C15" s="253" t="s">
        <v>96</v>
      </c>
      <c r="D15" s="322"/>
      <c r="E15" s="323"/>
      <c r="F15" s="330"/>
      <c r="G15" s="331"/>
      <c r="H15" s="322"/>
      <c r="I15" s="323"/>
      <c r="J15" s="324"/>
      <c r="K15" s="334"/>
      <c r="L15" s="322">
        <v>6</v>
      </c>
      <c r="M15" s="323">
        <v>6</v>
      </c>
      <c r="N15" s="324">
        <v>4</v>
      </c>
      <c r="O15" s="334" t="s">
        <v>117</v>
      </c>
      <c r="P15" s="326"/>
      <c r="Q15" s="327"/>
      <c r="R15" s="328"/>
      <c r="S15" s="335"/>
      <c r="T15" s="322"/>
      <c r="U15" s="323"/>
      <c r="V15" s="324"/>
      <c r="W15" s="334"/>
      <c r="X15" s="322"/>
      <c r="Y15" s="323"/>
      <c r="Z15" s="324"/>
      <c r="AA15" s="334"/>
      <c r="AB15" s="322">
        <f>IF(D15+H15+L15+P15+T15+X15=0,"",D15+H15+L15+P15+T15+X15)</f>
        <v>6</v>
      </c>
      <c r="AC15" s="323">
        <f>IF(E15+I15+M15+Q15+U15+Y15=0,"",E15+I15+M15+Q15+U15+Y15)</f>
        <v>6</v>
      </c>
      <c r="AD15" s="323">
        <f t="shared" ref="AD15:AD41" si="0">IF(J15+F15+N15+R15+V15+Z15=0,"",J15+F15+N15+R15+V15+Z15)</f>
        <v>4</v>
      </c>
      <c r="AE15" s="338">
        <f>IF(D15+E15+H15+I15+L15+M15+P15+Q15+T15+U15+X15+Y15=0,"",D15+E15+H15+I15+L15+M15+P15+Q15+T15+U15+X15+Y15)</f>
        <v>12</v>
      </c>
      <c r="AF15" s="178" t="s">
        <v>201</v>
      </c>
      <c r="AG15" s="445" t="s">
        <v>223</v>
      </c>
    </row>
    <row r="16" spans="1:33" s="535" customFormat="1" ht="15.75" customHeight="1" x14ac:dyDescent="0.25">
      <c r="A16" s="215" t="s">
        <v>127</v>
      </c>
      <c r="B16" s="34" t="s">
        <v>31</v>
      </c>
      <c r="C16" s="253" t="s">
        <v>101</v>
      </c>
      <c r="D16" s="326"/>
      <c r="E16" s="327"/>
      <c r="F16" s="332"/>
      <c r="G16" s="333"/>
      <c r="H16" s="326"/>
      <c r="I16" s="327"/>
      <c r="J16" s="328"/>
      <c r="K16" s="335"/>
      <c r="L16" s="326"/>
      <c r="M16" s="327"/>
      <c r="N16" s="328"/>
      <c r="O16" s="335"/>
      <c r="P16" s="326">
        <v>4</v>
      </c>
      <c r="Q16" s="327">
        <v>4</v>
      </c>
      <c r="R16" s="328">
        <v>2</v>
      </c>
      <c r="S16" s="335" t="s">
        <v>125</v>
      </c>
      <c r="T16" s="326"/>
      <c r="U16" s="327"/>
      <c r="V16" s="328"/>
      <c r="W16" s="335"/>
      <c r="X16" s="326"/>
      <c r="Y16" s="327"/>
      <c r="Z16" s="328"/>
      <c r="AA16" s="335"/>
      <c r="AB16" s="326">
        <f t="shared" ref="AB16:AB41" si="1">IF(D16+H16+L16+P16+T16+X16=0,"",D16+H16+L16+P16+T16+X16)</f>
        <v>4</v>
      </c>
      <c r="AC16" s="327">
        <f t="shared" ref="AC16:AC41" si="2">IF(E16+I16+M16+Q16+U16+Y16=0,"",E16+I16+M16+Q16+U16+Y16)</f>
        <v>4</v>
      </c>
      <c r="AD16" s="327">
        <f t="shared" si="0"/>
        <v>2</v>
      </c>
      <c r="AE16" s="339">
        <f t="shared" ref="AE16:AE41" si="3">IF(D16+E16+H16+I16+L16+M16+P16+Q16+T16+U16+X16+Y16=0,"",D16+E16+H16+I16+L16+M16+P16+Q16+T16+U16+X16+Y16)</f>
        <v>8</v>
      </c>
      <c r="AF16" s="178" t="s">
        <v>201</v>
      </c>
      <c r="AG16" s="445" t="s">
        <v>223</v>
      </c>
    </row>
    <row r="17" spans="1:33" s="535" customFormat="1" ht="15.75" customHeight="1" x14ac:dyDescent="0.25">
      <c r="A17" s="215" t="s">
        <v>128</v>
      </c>
      <c r="B17" s="34" t="s">
        <v>31</v>
      </c>
      <c r="C17" s="253" t="s">
        <v>126</v>
      </c>
      <c r="D17" s="326"/>
      <c r="E17" s="327"/>
      <c r="F17" s="332"/>
      <c r="G17" s="333"/>
      <c r="H17" s="326"/>
      <c r="I17" s="327"/>
      <c r="J17" s="328"/>
      <c r="K17" s="335"/>
      <c r="L17" s="326"/>
      <c r="M17" s="327"/>
      <c r="N17" s="328"/>
      <c r="O17" s="335"/>
      <c r="P17" s="326">
        <v>6</v>
      </c>
      <c r="Q17" s="327">
        <v>6</v>
      </c>
      <c r="R17" s="328">
        <v>4</v>
      </c>
      <c r="S17" s="335" t="s">
        <v>125</v>
      </c>
      <c r="T17" s="326"/>
      <c r="U17" s="327"/>
      <c r="V17" s="328"/>
      <c r="W17" s="335"/>
      <c r="X17" s="326"/>
      <c r="Y17" s="327"/>
      <c r="Z17" s="328"/>
      <c r="AA17" s="335"/>
      <c r="AB17" s="326">
        <f t="shared" si="1"/>
        <v>6</v>
      </c>
      <c r="AC17" s="327">
        <f t="shared" si="2"/>
        <v>6</v>
      </c>
      <c r="AD17" s="327">
        <f t="shared" si="0"/>
        <v>4</v>
      </c>
      <c r="AE17" s="339">
        <f t="shared" si="3"/>
        <v>12</v>
      </c>
      <c r="AF17" s="178" t="s">
        <v>198</v>
      </c>
      <c r="AG17" s="542" t="s">
        <v>225</v>
      </c>
    </row>
    <row r="18" spans="1:33" s="535" customFormat="1" ht="15.75" customHeight="1" x14ac:dyDescent="0.25">
      <c r="A18" s="215" t="s">
        <v>133</v>
      </c>
      <c r="B18" s="34" t="s">
        <v>31</v>
      </c>
      <c r="C18" s="253" t="s">
        <v>130</v>
      </c>
      <c r="D18" s="326"/>
      <c r="E18" s="327"/>
      <c r="F18" s="332"/>
      <c r="G18" s="333"/>
      <c r="H18" s="326"/>
      <c r="I18" s="327"/>
      <c r="J18" s="328"/>
      <c r="K18" s="335"/>
      <c r="L18" s="326"/>
      <c r="M18" s="327"/>
      <c r="N18" s="328"/>
      <c r="O18" s="335"/>
      <c r="P18" s="326">
        <v>6</v>
      </c>
      <c r="Q18" s="327">
        <v>6</v>
      </c>
      <c r="R18" s="328">
        <v>3</v>
      </c>
      <c r="S18" s="335" t="s">
        <v>14</v>
      </c>
      <c r="T18" s="326"/>
      <c r="U18" s="327"/>
      <c r="V18" s="328"/>
      <c r="W18" s="335"/>
      <c r="X18" s="326"/>
      <c r="Y18" s="327"/>
      <c r="Z18" s="328"/>
      <c r="AA18" s="335"/>
      <c r="AB18" s="326">
        <f t="shared" si="1"/>
        <v>6</v>
      </c>
      <c r="AC18" s="327">
        <f t="shared" si="2"/>
        <v>6</v>
      </c>
      <c r="AD18" s="327">
        <f t="shared" si="0"/>
        <v>3</v>
      </c>
      <c r="AE18" s="339">
        <f t="shared" si="3"/>
        <v>12</v>
      </c>
      <c r="AF18" s="178" t="s">
        <v>198</v>
      </c>
      <c r="AG18" s="143" t="s">
        <v>231</v>
      </c>
    </row>
    <row r="19" spans="1:33" s="535" customFormat="1" ht="15.75" customHeight="1" x14ac:dyDescent="0.25">
      <c r="A19" s="215" t="s">
        <v>134</v>
      </c>
      <c r="B19" s="34" t="s">
        <v>31</v>
      </c>
      <c r="C19" s="253" t="s">
        <v>131</v>
      </c>
      <c r="D19" s="326"/>
      <c r="E19" s="327"/>
      <c r="F19" s="332"/>
      <c r="G19" s="333"/>
      <c r="H19" s="326"/>
      <c r="I19" s="327"/>
      <c r="J19" s="328"/>
      <c r="K19" s="335"/>
      <c r="L19" s="326"/>
      <c r="M19" s="327"/>
      <c r="N19" s="328"/>
      <c r="O19" s="335"/>
      <c r="P19" s="326">
        <v>12</v>
      </c>
      <c r="Q19" s="327">
        <v>12</v>
      </c>
      <c r="R19" s="328">
        <v>5</v>
      </c>
      <c r="S19" s="335" t="s">
        <v>14</v>
      </c>
      <c r="T19" s="326"/>
      <c r="U19" s="327"/>
      <c r="V19" s="328"/>
      <c r="W19" s="335"/>
      <c r="X19" s="326"/>
      <c r="Y19" s="327"/>
      <c r="Z19" s="328"/>
      <c r="AA19" s="335"/>
      <c r="AB19" s="326">
        <f t="shared" si="1"/>
        <v>12</v>
      </c>
      <c r="AC19" s="327">
        <f t="shared" si="2"/>
        <v>12</v>
      </c>
      <c r="AD19" s="327">
        <f t="shared" si="0"/>
        <v>5</v>
      </c>
      <c r="AE19" s="339">
        <f t="shared" si="3"/>
        <v>24</v>
      </c>
      <c r="AF19" s="178" t="s">
        <v>198</v>
      </c>
      <c r="AG19" s="542" t="s">
        <v>225</v>
      </c>
    </row>
    <row r="20" spans="1:33" s="535" customFormat="1" ht="15.75" customHeight="1" x14ac:dyDescent="0.25">
      <c r="A20" s="215" t="s">
        <v>135</v>
      </c>
      <c r="B20" s="34" t="s">
        <v>31</v>
      </c>
      <c r="C20" s="253" t="s">
        <v>132</v>
      </c>
      <c r="D20" s="326"/>
      <c r="E20" s="327"/>
      <c r="F20" s="332"/>
      <c r="G20" s="333"/>
      <c r="H20" s="326"/>
      <c r="I20" s="327"/>
      <c r="J20" s="328"/>
      <c r="K20" s="335"/>
      <c r="L20" s="326"/>
      <c r="M20" s="327"/>
      <c r="N20" s="328"/>
      <c r="O20" s="335"/>
      <c r="P20" s="326">
        <v>12</v>
      </c>
      <c r="Q20" s="327">
        <v>12</v>
      </c>
      <c r="R20" s="328">
        <v>5</v>
      </c>
      <c r="S20" s="335" t="s">
        <v>14</v>
      </c>
      <c r="T20" s="326"/>
      <c r="U20" s="327"/>
      <c r="V20" s="328"/>
      <c r="W20" s="335"/>
      <c r="X20" s="326"/>
      <c r="Y20" s="327"/>
      <c r="Z20" s="328"/>
      <c r="AA20" s="335"/>
      <c r="AB20" s="326">
        <f t="shared" si="1"/>
        <v>12</v>
      </c>
      <c r="AC20" s="327">
        <f t="shared" si="2"/>
        <v>12</v>
      </c>
      <c r="AD20" s="327">
        <f t="shared" si="0"/>
        <v>5</v>
      </c>
      <c r="AE20" s="339">
        <f t="shared" si="3"/>
        <v>24</v>
      </c>
      <c r="AF20" s="178" t="s">
        <v>198</v>
      </c>
      <c r="AG20" s="543" t="s">
        <v>280</v>
      </c>
    </row>
    <row r="21" spans="1:33" s="535" customFormat="1" ht="15.75" customHeight="1" x14ac:dyDescent="0.25">
      <c r="A21" s="479" t="s">
        <v>179</v>
      </c>
      <c r="B21" s="480" t="s">
        <v>31</v>
      </c>
      <c r="C21" s="541" t="s">
        <v>122</v>
      </c>
      <c r="D21" s="326"/>
      <c r="E21" s="327"/>
      <c r="F21" s="332"/>
      <c r="G21" s="333"/>
      <c r="H21" s="326"/>
      <c r="I21" s="327"/>
      <c r="J21" s="328"/>
      <c r="K21" s="335"/>
      <c r="L21" s="326"/>
      <c r="M21" s="327"/>
      <c r="N21" s="328"/>
      <c r="O21" s="335"/>
      <c r="P21" s="326"/>
      <c r="Q21" s="327"/>
      <c r="R21" s="328"/>
      <c r="S21" s="335"/>
      <c r="T21" s="326">
        <v>6</v>
      </c>
      <c r="U21" s="327">
        <v>6</v>
      </c>
      <c r="V21" s="328">
        <v>4</v>
      </c>
      <c r="W21" s="335" t="s">
        <v>117</v>
      </c>
      <c r="X21" s="326"/>
      <c r="Y21" s="327"/>
      <c r="Z21" s="328"/>
      <c r="AA21" s="335"/>
      <c r="AB21" s="326">
        <f t="shared" si="1"/>
        <v>6</v>
      </c>
      <c r="AC21" s="327">
        <f t="shared" si="2"/>
        <v>6</v>
      </c>
      <c r="AD21" s="327">
        <f t="shared" si="0"/>
        <v>4</v>
      </c>
      <c r="AE21" s="339">
        <f t="shared" si="3"/>
        <v>12</v>
      </c>
      <c r="AF21" s="178" t="s">
        <v>199</v>
      </c>
      <c r="AG21" s="543" t="s">
        <v>277</v>
      </c>
    </row>
    <row r="22" spans="1:33" s="535" customFormat="1" ht="15.75" customHeight="1" x14ac:dyDescent="0.25">
      <c r="A22" s="215" t="s">
        <v>144</v>
      </c>
      <c r="B22" s="34" t="s">
        <v>31</v>
      </c>
      <c r="C22" s="253" t="s">
        <v>140</v>
      </c>
      <c r="D22" s="326"/>
      <c r="E22" s="327"/>
      <c r="F22" s="332"/>
      <c r="G22" s="333"/>
      <c r="H22" s="326"/>
      <c r="I22" s="327"/>
      <c r="J22" s="328"/>
      <c r="K22" s="335"/>
      <c r="L22" s="326"/>
      <c r="M22" s="327"/>
      <c r="N22" s="328"/>
      <c r="O22" s="335"/>
      <c r="P22" s="326"/>
      <c r="Q22" s="327"/>
      <c r="R22" s="328"/>
      <c r="S22" s="335"/>
      <c r="T22" s="326">
        <v>8</v>
      </c>
      <c r="U22" s="327">
        <v>8</v>
      </c>
      <c r="V22" s="328">
        <v>5</v>
      </c>
      <c r="W22" s="335" t="s">
        <v>14</v>
      </c>
      <c r="X22" s="326"/>
      <c r="Y22" s="327"/>
      <c r="Z22" s="328"/>
      <c r="AA22" s="335"/>
      <c r="AB22" s="326">
        <f t="shared" si="1"/>
        <v>8</v>
      </c>
      <c r="AC22" s="327">
        <f t="shared" si="2"/>
        <v>8</v>
      </c>
      <c r="AD22" s="327">
        <f t="shared" si="0"/>
        <v>5</v>
      </c>
      <c r="AE22" s="339">
        <f t="shared" si="3"/>
        <v>16</v>
      </c>
      <c r="AF22" s="178" t="s">
        <v>198</v>
      </c>
      <c r="AG22" s="143" t="s">
        <v>231</v>
      </c>
    </row>
    <row r="23" spans="1:33" s="535" customFormat="1" ht="15.75" customHeight="1" x14ac:dyDescent="0.25">
      <c r="A23" s="215" t="s">
        <v>145</v>
      </c>
      <c r="B23" s="34" t="s">
        <v>31</v>
      </c>
      <c r="C23" s="253" t="s">
        <v>141</v>
      </c>
      <c r="D23" s="326"/>
      <c r="E23" s="327"/>
      <c r="F23" s="332"/>
      <c r="G23" s="333"/>
      <c r="H23" s="326"/>
      <c r="I23" s="327"/>
      <c r="J23" s="328"/>
      <c r="K23" s="335"/>
      <c r="L23" s="326"/>
      <c r="M23" s="327"/>
      <c r="N23" s="328"/>
      <c r="O23" s="335"/>
      <c r="P23" s="326"/>
      <c r="Q23" s="327"/>
      <c r="R23" s="328"/>
      <c r="S23" s="335"/>
      <c r="T23" s="326">
        <v>12</v>
      </c>
      <c r="U23" s="327">
        <v>12</v>
      </c>
      <c r="V23" s="328">
        <v>5</v>
      </c>
      <c r="W23" s="335" t="s">
        <v>14</v>
      </c>
      <c r="X23" s="326"/>
      <c r="Y23" s="327"/>
      <c r="Z23" s="328"/>
      <c r="AA23" s="335"/>
      <c r="AB23" s="326">
        <f t="shared" si="1"/>
        <v>12</v>
      </c>
      <c r="AC23" s="327">
        <f t="shared" si="2"/>
        <v>12</v>
      </c>
      <c r="AD23" s="327">
        <f t="shared" si="0"/>
        <v>5</v>
      </c>
      <c r="AE23" s="339">
        <f t="shared" si="3"/>
        <v>24</v>
      </c>
      <c r="AF23" s="178" t="s">
        <v>198</v>
      </c>
      <c r="AG23" s="445" t="s">
        <v>225</v>
      </c>
    </row>
    <row r="24" spans="1:33" s="535" customFormat="1" ht="15.75" customHeight="1" x14ac:dyDescent="0.25">
      <c r="A24" s="215" t="s">
        <v>146</v>
      </c>
      <c r="B24" s="34" t="s">
        <v>31</v>
      </c>
      <c r="C24" s="253" t="s">
        <v>142</v>
      </c>
      <c r="D24" s="326"/>
      <c r="E24" s="327"/>
      <c r="F24" s="332"/>
      <c r="G24" s="333"/>
      <c r="H24" s="326"/>
      <c r="I24" s="327"/>
      <c r="J24" s="328"/>
      <c r="K24" s="335"/>
      <c r="L24" s="326"/>
      <c r="M24" s="327"/>
      <c r="N24" s="328"/>
      <c r="O24" s="335"/>
      <c r="P24" s="326"/>
      <c r="Q24" s="327"/>
      <c r="R24" s="328"/>
      <c r="S24" s="335"/>
      <c r="T24" s="326">
        <v>12</v>
      </c>
      <c r="U24" s="327">
        <v>12</v>
      </c>
      <c r="V24" s="328">
        <v>5</v>
      </c>
      <c r="W24" s="335" t="s">
        <v>14</v>
      </c>
      <c r="X24" s="326"/>
      <c r="Y24" s="327"/>
      <c r="Z24" s="328"/>
      <c r="AA24" s="335"/>
      <c r="AB24" s="326">
        <f t="shared" si="1"/>
        <v>12</v>
      </c>
      <c r="AC24" s="327">
        <f t="shared" si="2"/>
        <v>12</v>
      </c>
      <c r="AD24" s="327">
        <f t="shared" si="0"/>
        <v>5</v>
      </c>
      <c r="AE24" s="339">
        <f t="shared" si="3"/>
        <v>24</v>
      </c>
      <c r="AF24" s="178" t="s">
        <v>198</v>
      </c>
      <c r="AG24" s="542" t="s">
        <v>280</v>
      </c>
    </row>
    <row r="25" spans="1:33" s="535" customFormat="1" ht="15.75" customHeight="1" x14ac:dyDescent="0.25">
      <c r="A25" s="428" t="s">
        <v>147</v>
      </c>
      <c r="B25" s="34" t="s">
        <v>31</v>
      </c>
      <c r="C25" s="253" t="s">
        <v>143</v>
      </c>
      <c r="D25" s="326"/>
      <c r="E25" s="327"/>
      <c r="F25" s="332"/>
      <c r="G25" s="333"/>
      <c r="H25" s="326"/>
      <c r="I25" s="327"/>
      <c r="J25" s="328"/>
      <c r="K25" s="335"/>
      <c r="L25" s="326"/>
      <c r="M25" s="327"/>
      <c r="N25" s="328"/>
      <c r="O25" s="335"/>
      <c r="P25" s="326"/>
      <c r="Q25" s="327"/>
      <c r="R25" s="328"/>
      <c r="S25" s="335"/>
      <c r="T25" s="326">
        <v>6</v>
      </c>
      <c r="U25" s="327">
        <v>6</v>
      </c>
      <c r="V25" s="328">
        <v>4</v>
      </c>
      <c r="W25" s="335" t="s">
        <v>117</v>
      </c>
      <c r="X25" s="326"/>
      <c r="Y25" s="327"/>
      <c r="Z25" s="328"/>
      <c r="AA25" s="335"/>
      <c r="AB25" s="326">
        <f t="shared" si="1"/>
        <v>6</v>
      </c>
      <c r="AC25" s="327">
        <f t="shared" si="2"/>
        <v>6</v>
      </c>
      <c r="AD25" s="327">
        <f t="shared" si="0"/>
        <v>4</v>
      </c>
      <c r="AE25" s="339">
        <f t="shared" si="3"/>
        <v>12</v>
      </c>
      <c r="AF25" s="178" t="s">
        <v>198</v>
      </c>
      <c r="AG25" s="143" t="s">
        <v>225</v>
      </c>
    </row>
    <row r="26" spans="1:33" s="535" customFormat="1" ht="15.75" customHeight="1" x14ac:dyDescent="0.25">
      <c r="A26" s="215" t="s">
        <v>148</v>
      </c>
      <c r="B26" s="34" t="s">
        <v>31</v>
      </c>
      <c r="C26" s="253" t="s">
        <v>136</v>
      </c>
      <c r="D26" s="326"/>
      <c r="E26" s="327"/>
      <c r="F26" s="332"/>
      <c r="G26" s="333"/>
      <c r="H26" s="326"/>
      <c r="I26" s="327"/>
      <c r="J26" s="328"/>
      <c r="K26" s="335"/>
      <c r="L26" s="326"/>
      <c r="M26" s="327"/>
      <c r="N26" s="328"/>
      <c r="O26" s="335"/>
      <c r="P26" s="326"/>
      <c r="Q26" s="327"/>
      <c r="R26" s="328"/>
      <c r="S26" s="335"/>
      <c r="T26" s="326"/>
      <c r="U26" s="327"/>
      <c r="V26" s="328"/>
      <c r="W26" s="335"/>
      <c r="X26" s="326">
        <v>4</v>
      </c>
      <c r="Y26" s="327">
        <v>4</v>
      </c>
      <c r="Z26" s="328">
        <v>3</v>
      </c>
      <c r="AA26" s="335" t="s">
        <v>117</v>
      </c>
      <c r="AB26" s="326">
        <f t="shared" si="1"/>
        <v>4</v>
      </c>
      <c r="AC26" s="327">
        <f t="shared" si="2"/>
        <v>4</v>
      </c>
      <c r="AD26" s="327">
        <f t="shared" si="0"/>
        <v>3</v>
      </c>
      <c r="AE26" s="339">
        <f t="shared" si="3"/>
        <v>8</v>
      </c>
      <c r="AF26" s="178" t="s">
        <v>198</v>
      </c>
      <c r="AG26" s="143" t="s">
        <v>231</v>
      </c>
    </row>
    <row r="27" spans="1:33" s="535" customFormat="1" x14ac:dyDescent="0.25">
      <c r="A27" s="215" t="s">
        <v>149</v>
      </c>
      <c r="B27" s="34" t="s">
        <v>31</v>
      </c>
      <c r="C27" s="253" t="s">
        <v>137</v>
      </c>
      <c r="D27" s="326"/>
      <c r="E27" s="327"/>
      <c r="F27" s="332"/>
      <c r="G27" s="333"/>
      <c r="H27" s="326"/>
      <c r="I27" s="327"/>
      <c r="J27" s="328"/>
      <c r="K27" s="335"/>
      <c r="L27" s="326"/>
      <c r="M27" s="327"/>
      <c r="N27" s="328"/>
      <c r="O27" s="335"/>
      <c r="P27" s="326"/>
      <c r="Q27" s="327"/>
      <c r="R27" s="328"/>
      <c r="S27" s="335"/>
      <c r="T27" s="326"/>
      <c r="U27" s="327"/>
      <c r="V27" s="328"/>
      <c r="W27" s="335"/>
      <c r="X27" s="326">
        <v>8</v>
      </c>
      <c r="Y27" s="327">
        <v>8</v>
      </c>
      <c r="Z27" s="328">
        <v>3</v>
      </c>
      <c r="AA27" s="335" t="s">
        <v>110</v>
      </c>
      <c r="AB27" s="326">
        <f t="shared" si="1"/>
        <v>8</v>
      </c>
      <c r="AC27" s="327">
        <f t="shared" si="2"/>
        <v>8</v>
      </c>
      <c r="AD27" s="327">
        <f t="shared" si="0"/>
        <v>3</v>
      </c>
      <c r="AE27" s="339">
        <f t="shared" si="3"/>
        <v>16</v>
      </c>
      <c r="AF27" s="178" t="s">
        <v>198</v>
      </c>
      <c r="AG27" s="445" t="s">
        <v>226</v>
      </c>
    </row>
    <row r="28" spans="1:33" s="535" customFormat="1" x14ac:dyDescent="0.25">
      <c r="A28" s="215" t="s">
        <v>150</v>
      </c>
      <c r="B28" s="34" t="s">
        <v>31</v>
      </c>
      <c r="C28" s="253" t="s">
        <v>138</v>
      </c>
      <c r="D28" s="326"/>
      <c r="E28" s="327"/>
      <c r="F28" s="332"/>
      <c r="G28" s="333"/>
      <c r="H28" s="326"/>
      <c r="I28" s="327"/>
      <c r="J28" s="328"/>
      <c r="K28" s="335"/>
      <c r="L28" s="326"/>
      <c r="M28" s="327"/>
      <c r="N28" s="328"/>
      <c r="O28" s="335"/>
      <c r="P28" s="326"/>
      <c r="Q28" s="327"/>
      <c r="R28" s="328"/>
      <c r="S28" s="335"/>
      <c r="T28" s="326"/>
      <c r="U28" s="327"/>
      <c r="V28" s="328"/>
      <c r="W28" s="335"/>
      <c r="X28" s="326">
        <v>8</v>
      </c>
      <c r="Y28" s="327">
        <v>8</v>
      </c>
      <c r="Z28" s="328">
        <v>4</v>
      </c>
      <c r="AA28" s="335" t="s">
        <v>110</v>
      </c>
      <c r="AB28" s="326">
        <f t="shared" si="1"/>
        <v>8</v>
      </c>
      <c r="AC28" s="327">
        <f t="shared" si="2"/>
        <v>8</v>
      </c>
      <c r="AD28" s="327">
        <f t="shared" si="0"/>
        <v>4</v>
      </c>
      <c r="AE28" s="339">
        <f t="shared" si="3"/>
        <v>16</v>
      </c>
      <c r="AF28" s="178" t="s">
        <v>198</v>
      </c>
      <c r="AG28" s="143" t="s">
        <v>232</v>
      </c>
    </row>
    <row r="29" spans="1:33" s="535" customFormat="1" ht="15.75" customHeight="1" x14ac:dyDescent="0.25">
      <c r="A29" s="428" t="s">
        <v>202</v>
      </c>
      <c r="B29" s="34" t="s">
        <v>31</v>
      </c>
      <c r="C29" s="253" t="s">
        <v>139</v>
      </c>
      <c r="D29" s="326"/>
      <c r="E29" s="327"/>
      <c r="F29" s="332"/>
      <c r="G29" s="333"/>
      <c r="H29" s="326"/>
      <c r="I29" s="327"/>
      <c r="J29" s="328"/>
      <c r="K29" s="335"/>
      <c r="L29" s="326"/>
      <c r="M29" s="327"/>
      <c r="N29" s="328"/>
      <c r="O29" s="335"/>
      <c r="P29" s="326"/>
      <c r="Q29" s="327"/>
      <c r="R29" s="328"/>
      <c r="S29" s="335"/>
      <c r="T29" s="326"/>
      <c r="U29" s="327"/>
      <c r="V29" s="328"/>
      <c r="W29" s="335"/>
      <c r="X29" s="326">
        <v>6</v>
      </c>
      <c r="Y29" s="327">
        <v>4</v>
      </c>
      <c r="Z29" s="328">
        <v>2</v>
      </c>
      <c r="AA29" s="335" t="s">
        <v>125</v>
      </c>
      <c r="AB29" s="326">
        <f t="shared" si="1"/>
        <v>6</v>
      </c>
      <c r="AC29" s="327">
        <f t="shared" si="2"/>
        <v>4</v>
      </c>
      <c r="AD29" s="327">
        <f t="shared" si="0"/>
        <v>2</v>
      </c>
      <c r="AE29" s="339">
        <f t="shared" si="3"/>
        <v>10</v>
      </c>
      <c r="AF29" s="178" t="s">
        <v>198</v>
      </c>
      <c r="AG29" s="143" t="s">
        <v>225</v>
      </c>
    </row>
    <row r="30" spans="1:33" s="536" customFormat="1" ht="15.75" customHeight="1" x14ac:dyDescent="0.25">
      <c r="A30" s="215" t="s">
        <v>274</v>
      </c>
      <c r="B30" s="34" t="s">
        <v>31</v>
      </c>
      <c r="C30" s="481" t="s">
        <v>269</v>
      </c>
      <c r="D30" s="326"/>
      <c r="E30" s="327"/>
      <c r="F30" s="332"/>
      <c r="G30" s="333"/>
      <c r="H30" s="326"/>
      <c r="I30" s="327"/>
      <c r="J30" s="328"/>
      <c r="K30" s="335"/>
      <c r="L30" s="326"/>
      <c r="M30" s="327"/>
      <c r="N30" s="328"/>
      <c r="O30" s="335"/>
      <c r="P30" s="326"/>
      <c r="Q30" s="327"/>
      <c r="R30" s="328"/>
      <c r="S30" s="335"/>
      <c r="T30" s="326"/>
      <c r="U30" s="327">
        <v>8</v>
      </c>
      <c r="V30" s="482">
        <v>4</v>
      </c>
      <c r="W30" s="483" t="s">
        <v>110</v>
      </c>
      <c r="X30" s="326"/>
      <c r="Y30" s="327"/>
      <c r="Z30" s="482"/>
      <c r="AA30" s="483"/>
      <c r="AB30" s="326" t="str">
        <f t="shared" ref="AB30:AB31" si="4">IF(D30+H30+L30+P30+T30+X30=0,"",D30+H30+L30+P30+T30+X30)</f>
        <v/>
      </c>
      <c r="AC30" s="327">
        <f t="shared" ref="AC30:AC31" si="5">IF(E30+I30+M30+Q30+U30+Y30=0,"",E30+I30+M30+Q30+U30+Y30)</f>
        <v>8</v>
      </c>
      <c r="AD30" s="327">
        <f t="shared" ref="AD30:AD31" si="6">IF(J30+F30+N30+R30+V30+Z30=0,"",J30+F30+N30+R30+V30+Z30)</f>
        <v>4</v>
      </c>
      <c r="AE30" s="339">
        <f t="shared" ref="AE30:AE31" si="7">IF(D30+E30+H30+I30+L30+M30+P30+Q30+T30+U30+X30+Y30=0,"",D30+E30+H30+I30+L30+M30+P30+Q30+T30+U30+X30+Y30)</f>
        <v>8</v>
      </c>
      <c r="AF30" s="178" t="s">
        <v>198</v>
      </c>
      <c r="AG30" s="445" t="s">
        <v>226</v>
      </c>
    </row>
    <row r="31" spans="1:33" s="536" customFormat="1" ht="15.75" customHeight="1" x14ac:dyDescent="0.25">
      <c r="A31" s="215" t="s">
        <v>271</v>
      </c>
      <c r="B31" s="34" t="s">
        <v>31</v>
      </c>
      <c r="C31" s="481" t="s">
        <v>111</v>
      </c>
      <c r="D31" s="326"/>
      <c r="E31" s="327"/>
      <c r="F31" s="332"/>
      <c r="G31" s="333"/>
      <c r="H31" s="326"/>
      <c r="I31" s="327"/>
      <c r="J31" s="328"/>
      <c r="K31" s="335"/>
      <c r="L31" s="326"/>
      <c r="M31" s="327"/>
      <c r="N31" s="328"/>
      <c r="O31" s="335"/>
      <c r="P31" s="326"/>
      <c r="Q31" s="327"/>
      <c r="R31" s="328"/>
      <c r="S31" s="335"/>
      <c r="T31" s="326"/>
      <c r="U31" s="327"/>
      <c r="V31" s="482"/>
      <c r="W31" s="483"/>
      <c r="X31" s="326"/>
      <c r="Y31" s="327">
        <v>16</v>
      </c>
      <c r="Z31" s="482">
        <v>8</v>
      </c>
      <c r="AA31" s="483" t="s">
        <v>110</v>
      </c>
      <c r="AB31" s="326" t="str">
        <f t="shared" si="4"/>
        <v/>
      </c>
      <c r="AC31" s="327">
        <f t="shared" si="5"/>
        <v>16</v>
      </c>
      <c r="AD31" s="327">
        <f t="shared" si="6"/>
        <v>8</v>
      </c>
      <c r="AE31" s="339">
        <f t="shared" si="7"/>
        <v>16</v>
      </c>
      <c r="AF31" s="178" t="s">
        <v>198</v>
      </c>
      <c r="AG31" s="445" t="s">
        <v>226</v>
      </c>
    </row>
    <row r="32" spans="1:33" s="535" customFormat="1" ht="15.75" customHeight="1" x14ac:dyDescent="0.25">
      <c r="A32" s="544" t="s">
        <v>152</v>
      </c>
      <c r="B32" s="34" t="s">
        <v>14</v>
      </c>
      <c r="C32" s="545" t="s">
        <v>19</v>
      </c>
      <c r="D32" s="326"/>
      <c r="E32" s="327"/>
      <c r="F32" s="332"/>
      <c r="G32" s="333"/>
      <c r="H32" s="326"/>
      <c r="I32" s="327">
        <v>120</v>
      </c>
      <c r="J32" s="328">
        <v>4</v>
      </c>
      <c r="K32" s="329" t="s">
        <v>125</v>
      </c>
      <c r="L32" s="326"/>
      <c r="M32" s="327"/>
      <c r="N32" s="328"/>
      <c r="O32" s="335"/>
      <c r="P32" s="326"/>
      <c r="Q32" s="327"/>
      <c r="R32" s="328"/>
      <c r="S32" s="335"/>
      <c r="T32" s="326"/>
      <c r="U32" s="327"/>
      <c r="V32" s="328"/>
      <c r="W32" s="335"/>
      <c r="X32" s="326"/>
      <c r="Y32" s="327"/>
      <c r="Z32" s="328"/>
      <c r="AA32" s="335"/>
      <c r="AB32" s="326" t="str">
        <f t="shared" si="1"/>
        <v/>
      </c>
      <c r="AC32" s="327">
        <f t="shared" si="2"/>
        <v>120</v>
      </c>
      <c r="AD32" s="327">
        <f t="shared" si="0"/>
        <v>4</v>
      </c>
      <c r="AE32" s="339">
        <f t="shared" si="3"/>
        <v>120</v>
      </c>
      <c r="AF32" s="487" t="s">
        <v>198</v>
      </c>
      <c r="AG32" s="542" t="s">
        <v>225</v>
      </c>
    </row>
    <row r="33" spans="1:33" s="535" customFormat="1" ht="15.75" customHeight="1" x14ac:dyDescent="0.25">
      <c r="A33" s="544" t="s">
        <v>153</v>
      </c>
      <c r="B33" s="34" t="s">
        <v>14</v>
      </c>
      <c r="C33" s="545" t="s">
        <v>327</v>
      </c>
      <c r="D33" s="326"/>
      <c r="E33" s="327"/>
      <c r="F33" s="332"/>
      <c r="G33" s="333"/>
      <c r="H33" s="326"/>
      <c r="I33" s="327"/>
      <c r="J33" s="328"/>
      <c r="K33" s="335"/>
      <c r="L33" s="326"/>
      <c r="M33" s="327"/>
      <c r="N33" s="328"/>
      <c r="O33" s="335"/>
      <c r="P33" s="326"/>
      <c r="Q33" s="327">
        <v>120</v>
      </c>
      <c r="R33" s="328">
        <v>4</v>
      </c>
      <c r="S33" s="329" t="s">
        <v>125</v>
      </c>
      <c r="T33" s="326"/>
      <c r="U33" s="327"/>
      <c r="V33" s="328"/>
      <c r="W33" s="335"/>
      <c r="X33" s="326"/>
      <c r="Y33" s="327"/>
      <c r="Z33" s="328"/>
      <c r="AA33" s="335"/>
      <c r="AB33" s="326" t="str">
        <f t="shared" si="1"/>
        <v/>
      </c>
      <c r="AC33" s="327">
        <f t="shared" si="2"/>
        <v>120</v>
      </c>
      <c r="AD33" s="327">
        <f t="shared" si="0"/>
        <v>4</v>
      </c>
      <c r="AE33" s="339">
        <f t="shared" si="3"/>
        <v>120</v>
      </c>
      <c r="AF33" s="487" t="s">
        <v>198</v>
      </c>
      <c r="AG33" s="542" t="s">
        <v>225</v>
      </c>
    </row>
    <row r="34" spans="1:33" s="535" customFormat="1" ht="15.75" customHeight="1" x14ac:dyDescent="0.25">
      <c r="A34" s="217"/>
      <c r="B34" s="34" t="s">
        <v>31</v>
      </c>
      <c r="C34" s="254"/>
      <c r="D34" s="326"/>
      <c r="E34" s="327"/>
      <c r="F34" s="332"/>
      <c r="G34" s="333"/>
      <c r="H34" s="326"/>
      <c r="I34" s="327"/>
      <c r="J34" s="328"/>
      <c r="K34" s="335"/>
      <c r="L34" s="326"/>
      <c r="M34" s="327"/>
      <c r="N34" s="328"/>
      <c r="O34" s="335"/>
      <c r="P34" s="326"/>
      <c r="Q34" s="327"/>
      <c r="R34" s="328"/>
      <c r="S34" s="335"/>
      <c r="T34" s="326"/>
      <c r="U34" s="327"/>
      <c r="V34" s="328"/>
      <c r="W34" s="335"/>
      <c r="X34" s="326"/>
      <c r="Y34" s="327"/>
      <c r="Z34" s="328"/>
      <c r="AA34" s="335"/>
      <c r="AB34" s="326" t="str">
        <f t="shared" si="1"/>
        <v/>
      </c>
      <c r="AC34" s="327" t="str">
        <f t="shared" si="2"/>
        <v/>
      </c>
      <c r="AD34" s="327" t="str">
        <f t="shared" si="0"/>
        <v/>
      </c>
      <c r="AE34" s="339" t="str">
        <f t="shared" si="3"/>
        <v/>
      </c>
      <c r="AF34" s="178"/>
      <c r="AG34" s="177"/>
    </row>
    <row r="35" spans="1:33" s="68" customFormat="1" ht="15.75" customHeight="1" x14ac:dyDescent="0.25">
      <c r="A35" s="217"/>
      <c r="B35" s="34" t="s">
        <v>31</v>
      </c>
      <c r="C35" s="254"/>
      <c r="D35" s="326"/>
      <c r="E35" s="327"/>
      <c r="F35" s="332"/>
      <c r="G35" s="333"/>
      <c r="H35" s="326"/>
      <c r="I35" s="327"/>
      <c r="J35" s="328"/>
      <c r="K35" s="335"/>
      <c r="L35" s="326"/>
      <c r="M35" s="327"/>
      <c r="N35" s="328"/>
      <c r="O35" s="335"/>
      <c r="P35" s="326"/>
      <c r="Q35" s="327"/>
      <c r="R35" s="328"/>
      <c r="S35" s="335"/>
      <c r="T35" s="326"/>
      <c r="U35" s="327"/>
      <c r="V35" s="328"/>
      <c r="W35" s="335"/>
      <c r="X35" s="326"/>
      <c r="Y35" s="327"/>
      <c r="Z35" s="328"/>
      <c r="AA35" s="335"/>
      <c r="AB35" s="326" t="str">
        <f t="shared" si="1"/>
        <v/>
      </c>
      <c r="AC35" s="327" t="str">
        <f t="shared" si="2"/>
        <v/>
      </c>
      <c r="AD35" s="327" t="str">
        <f t="shared" si="0"/>
        <v/>
      </c>
      <c r="AE35" s="339" t="str">
        <f t="shared" si="3"/>
        <v/>
      </c>
      <c r="AF35" s="178"/>
      <c r="AG35" s="177"/>
    </row>
    <row r="36" spans="1:33" s="68" customFormat="1" ht="15.75" customHeight="1" x14ac:dyDescent="0.25">
      <c r="A36" s="217"/>
      <c r="B36" s="34" t="s">
        <v>31</v>
      </c>
      <c r="C36" s="254"/>
      <c r="D36" s="326"/>
      <c r="E36" s="327"/>
      <c r="F36" s="332"/>
      <c r="G36" s="333"/>
      <c r="H36" s="326"/>
      <c r="I36" s="327"/>
      <c r="J36" s="328"/>
      <c r="K36" s="335"/>
      <c r="L36" s="326"/>
      <c r="M36" s="327"/>
      <c r="N36" s="328"/>
      <c r="O36" s="335"/>
      <c r="P36" s="326"/>
      <c r="Q36" s="327"/>
      <c r="R36" s="328"/>
      <c r="S36" s="335"/>
      <c r="T36" s="326"/>
      <c r="U36" s="327"/>
      <c r="V36" s="328"/>
      <c r="W36" s="335"/>
      <c r="X36" s="326"/>
      <c r="Y36" s="327"/>
      <c r="Z36" s="328"/>
      <c r="AA36" s="335"/>
      <c r="AB36" s="326" t="str">
        <f t="shared" si="1"/>
        <v/>
      </c>
      <c r="AC36" s="327" t="str">
        <f t="shared" si="2"/>
        <v/>
      </c>
      <c r="AD36" s="327" t="str">
        <f t="shared" si="0"/>
        <v/>
      </c>
      <c r="AE36" s="339" t="str">
        <f t="shared" si="3"/>
        <v/>
      </c>
      <c r="AF36" s="178"/>
      <c r="AG36" s="177"/>
    </row>
    <row r="37" spans="1:33" s="68" customFormat="1" ht="15.75" customHeight="1" x14ac:dyDescent="0.25">
      <c r="A37" s="217"/>
      <c r="B37" s="34" t="s">
        <v>31</v>
      </c>
      <c r="C37" s="254"/>
      <c r="D37" s="326"/>
      <c r="E37" s="327"/>
      <c r="F37" s="332"/>
      <c r="G37" s="333"/>
      <c r="H37" s="326"/>
      <c r="I37" s="327"/>
      <c r="J37" s="328"/>
      <c r="K37" s="335"/>
      <c r="L37" s="326"/>
      <c r="M37" s="327"/>
      <c r="N37" s="328"/>
      <c r="O37" s="335"/>
      <c r="P37" s="326"/>
      <c r="Q37" s="327"/>
      <c r="R37" s="328"/>
      <c r="S37" s="335"/>
      <c r="T37" s="326"/>
      <c r="U37" s="327"/>
      <c r="V37" s="328"/>
      <c r="W37" s="335"/>
      <c r="X37" s="326"/>
      <c r="Y37" s="327"/>
      <c r="Z37" s="328"/>
      <c r="AA37" s="335"/>
      <c r="AB37" s="326" t="str">
        <f t="shared" si="1"/>
        <v/>
      </c>
      <c r="AC37" s="327" t="str">
        <f t="shared" si="2"/>
        <v/>
      </c>
      <c r="AD37" s="327" t="str">
        <f t="shared" si="0"/>
        <v/>
      </c>
      <c r="AE37" s="339" t="str">
        <f t="shared" si="3"/>
        <v/>
      </c>
      <c r="AF37" s="178"/>
      <c r="AG37" s="177"/>
    </row>
    <row r="38" spans="1:33" s="68" customFormat="1" ht="15.75" customHeight="1" x14ac:dyDescent="0.25">
      <c r="A38" s="217"/>
      <c r="B38" s="34" t="s">
        <v>31</v>
      </c>
      <c r="C38" s="254"/>
      <c r="D38" s="326"/>
      <c r="E38" s="327"/>
      <c r="F38" s="332"/>
      <c r="G38" s="333"/>
      <c r="H38" s="326"/>
      <c r="I38" s="327"/>
      <c r="J38" s="328"/>
      <c r="K38" s="335"/>
      <c r="L38" s="326"/>
      <c r="M38" s="327"/>
      <c r="N38" s="328"/>
      <c r="O38" s="335"/>
      <c r="P38" s="326"/>
      <c r="Q38" s="327"/>
      <c r="R38" s="328"/>
      <c r="S38" s="335"/>
      <c r="T38" s="326"/>
      <c r="U38" s="327"/>
      <c r="V38" s="328"/>
      <c r="W38" s="335"/>
      <c r="X38" s="326"/>
      <c r="Y38" s="327"/>
      <c r="Z38" s="328"/>
      <c r="AA38" s="335"/>
      <c r="AB38" s="326" t="str">
        <f t="shared" si="1"/>
        <v/>
      </c>
      <c r="AC38" s="327" t="str">
        <f t="shared" si="2"/>
        <v/>
      </c>
      <c r="AD38" s="327" t="str">
        <f t="shared" si="0"/>
        <v/>
      </c>
      <c r="AE38" s="339" t="str">
        <f t="shared" si="3"/>
        <v/>
      </c>
      <c r="AF38" s="178"/>
      <c r="AG38" s="177"/>
    </row>
    <row r="39" spans="1:33" s="68" customFormat="1" ht="15.75" customHeight="1" x14ac:dyDescent="0.25">
      <c r="A39" s="217"/>
      <c r="B39" s="34" t="s">
        <v>31</v>
      </c>
      <c r="C39" s="254"/>
      <c r="D39" s="326"/>
      <c r="E39" s="327"/>
      <c r="F39" s="332"/>
      <c r="G39" s="333"/>
      <c r="H39" s="326"/>
      <c r="I39" s="327"/>
      <c r="J39" s="328"/>
      <c r="K39" s="335"/>
      <c r="L39" s="326"/>
      <c r="M39" s="327"/>
      <c r="N39" s="328"/>
      <c r="O39" s="335"/>
      <c r="P39" s="326"/>
      <c r="Q39" s="327"/>
      <c r="R39" s="328"/>
      <c r="S39" s="335"/>
      <c r="T39" s="326"/>
      <c r="U39" s="327"/>
      <c r="V39" s="328"/>
      <c r="W39" s="335"/>
      <c r="X39" s="326"/>
      <c r="Y39" s="327"/>
      <c r="Z39" s="328"/>
      <c r="AA39" s="335"/>
      <c r="AB39" s="326" t="str">
        <f t="shared" si="1"/>
        <v/>
      </c>
      <c r="AC39" s="327" t="str">
        <f t="shared" si="2"/>
        <v/>
      </c>
      <c r="AD39" s="327" t="str">
        <f t="shared" si="0"/>
        <v/>
      </c>
      <c r="AE39" s="339" t="str">
        <f t="shared" si="3"/>
        <v/>
      </c>
      <c r="AF39" s="178"/>
      <c r="AG39" s="177"/>
    </row>
    <row r="40" spans="1:33" s="68" customFormat="1" ht="15.75" customHeight="1" x14ac:dyDescent="0.25">
      <c r="A40" s="217"/>
      <c r="B40" s="34" t="s">
        <v>31</v>
      </c>
      <c r="C40" s="254"/>
      <c r="D40" s="326"/>
      <c r="E40" s="327"/>
      <c r="F40" s="332"/>
      <c r="G40" s="333"/>
      <c r="H40" s="326"/>
      <c r="I40" s="327"/>
      <c r="J40" s="328"/>
      <c r="K40" s="335"/>
      <c r="L40" s="326"/>
      <c r="M40" s="327"/>
      <c r="N40" s="328"/>
      <c r="O40" s="335"/>
      <c r="P40" s="326"/>
      <c r="Q40" s="327"/>
      <c r="R40" s="328"/>
      <c r="S40" s="335"/>
      <c r="T40" s="326"/>
      <c r="U40" s="327"/>
      <c r="V40" s="328"/>
      <c r="W40" s="335"/>
      <c r="X40" s="326"/>
      <c r="Y40" s="327"/>
      <c r="Z40" s="328"/>
      <c r="AA40" s="335"/>
      <c r="AB40" s="326" t="str">
        <f t="shared" si="1"/>
        <v/>
      </c>
      <c r="AC40" s="327" t="str">
        <f t="shared" si="2"/>
        <v/>
      </c>
      <c r="AD40" s="327" t="str">
        <f t="shared" si="0"/>
        <v/>
      </c>
      <c r="AE40" s="339" t="str">
        <f t="shared" si="3"/>
        <v/>
      </c>
      <c r="AF40" s="178"/>
      <c r="AG40" s="177"/>
    </row>
    <row r="41" spans="1:33" s="535" customFormat="1" ht="15.75" customHeight="1" x14ac:dyDescent="0.25">
      <c r="A41" s="217"/>
      <c r="B41" s="34" t="s">
        <v>31</v>
      </c>
      <c r="C41" s="254"/>
      <c r="D41" s="326"/>
      <c r="E41" s="327"/>
      <c r="F41" s="332"/>
      <c r="G41" s="333"/>
      <c r="H41" s="326"/>
      <c r="I41" s="327"/>
      <c r="J41" s="328"/>
      <c r="K41" s="335"/>
      <c r="L41" s="326"/>
      <c r="M41" s="327"/>
      <c r="N41" s="328"/>
      <c r="O41" s="335"/>
      <c r="P41" s="326"/>
      <c r="Q41" s="327"/>
      <c r="R41" s="328"/>
      <c r="S41" s="335"/>
      <c r="T41" s="326"/>
      <c r="U41" s="327"/>
      <c r="V41" s="328"/>
      <c r="W41" s="335"/>
      <c r="X41" s="326"/>
      <c r="Y41" s="327"/>
      <c r="Z41" s="328"/>
      <c r="AA41" s="335"/>
      <c r="AB41" s="326" t="str">
        <f t="shared" si="1"/>
        <v/>
      </c>
      <c r="AC41" s="327" t="str">
        <f t="shared" si="2"/>
        <v/>
      </c>
      <c r="AD41" s="327" t="str">
        <f t="shared" si="0"/>
        <v/>
      </c>
      <c r="AE41" s="339" t="str">
        <f t="shared" si="3"/>
        <v/>
      </c>
      <c r="AF41" s="178"/>
      <c r="AG41" s="177"/>
    </row>
    <row r="42" spans="1:33" s="85" customFormat="1" ht="15.75" customHeight="1" thickBot="1" x14ac:dyDescent="0.35">
      <c r="A42" s="218"/>
      <c r="B42" s="8"/>
      <c r="C42" s="127" t="s">
        <v>42</v>
      </c>
      <c r="D42" s="257">
        <f>SUM(D15:D41)</f>
        <v>0</v>
      </c>
      <c r="E42" s="93">
        <f>SUM(E15:E41)</f>
        <v>0</v>
      </c>
      <c r="F42" s="93">
        <f>SUM(F15:F41)</f>
        <v>0</v>
      </c>
      <c r="G42" s="148" t="s">
        <v>16</v>
      </c>
      <c r="H42" s="257">
        <f>SUM(H15:H41)</f>
        <v>0</v>
      </c>
      <c r="I42" s="93">
        <f>SUM(I15:I41)</f>
        <v>120</v>
      </c>
      <c r="J42" s="93">
        <f>SUM(J15:J41)</f>
        <v>4</v>
      </c>
      <c r="K42" s="148" t="s">
        <v>16</v>
      </c>
      <c r="L42" s="257">
        <f>SUM(L15:L41)</f>
        <v>6</v>
      </c>
      <c r="M42" s="93">
        <f>SUM(M15:M41)</f>
        <v>6</v>
      </c>
      <c r="N42" s="93">
        <f>SUM(N15:N41)</f>
        <v>4</v>
      </c>
      <c r="O42" s="148" t="s">
        <v>16</v>
      </c>
      <c r="P42" s="257">
        <f>SUM(P15:P41)</f>
        <v>40</v>
      </c>
      <c r="Q42" s="93">
        <f>SUM(Q15:Q41)</f>
        <v>160</v>
      </c>
      <c r="R42" s="93">
        <f>SUM(R15:R41)</f>
        <v>23</v>
      </c>
      <c r="S42" s="148" t="s">
        <v>16</v>
      </c>
      <c r="T42" s="257">
        <f>SUM(T15:T41)</f>
        <v>44</v>
      </c>
      <c r="U42" s="93">
        <f>SUM(U15:U41)</f>
        <v>52</v>
      </c>
      <c r="V42" s="93">
        <f>SUM(V15:V41)</f>
        <v>27</v>
      </c>
      <c r="W42" s="148" t="s">
        <v>16</v>
      </c>
      <c r="X42" s="257">
        <f>SUM(X15:X41)</f>
        <v>26</v>
      </c>
      <c r="Y42" s="93">
        <f>SUM(Y15:Y41)</f>
        <v>40</v>
      </c>
      <c r="Z42" s="93">
        <f>SUM(Z15:Z41)</f>
        <v>20</v>
      </c>
      <c r="AA42" s="148" t="s">
        <v>16</v>
      </c>
      <c r="AB42" s="257">
        <f>SUM(AB15:AB41)</f>
        <v>116</v>
      </c>
      <c r="AC42" s="93">
        <f>SUM(AC15:AC41)</f>
        <v>378</v>
      </c>
      <c r="AD42" s="93">
        <f>SUM(AD15:AD41)</f>
        <v>78</v>
      </c>
      <c r="AE42" s="219">
        <f>SUM(AE15:AE41)</f>
        <v>494</v>
      </c>
    </row>
    <row r="43" spans="1:33" s="85" customFormat="1" ht="15.75" customHeight="1" thickBot="1" x14ac:dyDescent="0.35">
      <c r="A43" s="125"/>
      <c r="B43" s="126"/>
      <c r="C43" s="251" t="s">
        <v>35</v>
      </c>
      <c r="D43" s="84">
        <f>D13+D42</f>
        <v>58</v>
      </c>
      <c r="E43" s="84">
        <f>E13+E42</f>
        <v>72</v>
      </c>
      <c r="F43" s="84">
        <f>F13+F42</f>
        <v>30</v>
      </c>
      <c r="G43" s="149" t="s">
        <v>16</v>
      </c>
      <c r="H43" s="84">
        <f>H13+H42</f>
        <v>50</v>
      </c>
      <c r="I43" s="84">
        <f>I13+I42</f>
        <v>180</v>
      </c>
      <c r="J43" s="84">
        <f>J13+J42</f>
        <v>30</v>
      </c>
      <c r="K43" s="149" t="s">
        <v>16</v>
      </c>
      <c r="L43" s="84">
        <f>L13+L42</f>
        <v>54</v>
      </c>
      <c r="M43" s="84">
        <f>M13+M42</f>
        <v>56</v>
      </c>
      <c r="N43" s="84">
        <f>N13+N42</f>
        <v>30</v>
      </c>
      <c r="O43" s="149" t="s">
        <v>16</v>
      </c>
      <c r="P43" s="84">
        <f>P13+P42</f>
        <v>54</v>
      </c>
      <c r="Q43" s="84">
        <f>Q13+Q42</f>
        <v>176</v>
      </c>
      <c r="R43" s="84">
        <f>R13+R42</f>
        <v>30</v>
      </c>
      <c r="S43" s="149" t="s">
        <v>16</v>
      </c>
      <c r="T43" s="84">
        <f>T13+T42</f>
        <v>50</v>
      </c>
      <c r="U43" s="84">
        <f>U13+U42</f>
        <v>60</v>
      </c>
      <c r="V43" s="84">
        <f>V13+V42</f>
        <v>30</v>
      </c>
      <c r="W43" s="149" t="s">
        <v>16</v>
      </c>
      <c r="X43" s="84">
        <f>X13+X42</f>
        <v>38</v>
      </c>
      <c r="Y43" s="84">
        <f>Y13+Y42</f>
        <v>62</v>
      </c>
      <c r="Z43" s="84">
        <f>Z13+Z42</f>
        <v>30</v>
      </c>
      <c r="AA43" s="269" t="s">
        <v>16</v>
      </c>
      <c r="AB43" s="271">
        <f>AB13+AB42</f>
        <v>304</v>
      </c>
      <c r="AC43" s="340">
        <f>AC13+AC42</f>
        <v>606</v>
      </c>
      <c r="AD43" s="271">
        <f>AD13+AD42</f>
        <v>180</v>
      </c>
      <c r="AE43" s="341">
        <f>AE13+AE42</f>
        <v>910</v>
      </c>
    </row>
    <row r="44" spans="1:33" ht="18.75" customHeight="1" x14ac:dyDescent="0.3">
      <c r="A44" s="94"/>
      <c r="B44" s="95"/>
      <c r="C44" s="96" t="s">
        <v>15</v>
      </c>
      <c r="D44" s="628"/>
      <c r="E44" s="628"/>
      <c r="F44" s="628"/>
      <c r="G44" s="628"/>
      <c r="H44" s="628"/>
      <c r="I44" s="628"/>
      <c r="J44" s="628"/>
      <c r="K44" s="628"/>
      <c r="L44" s="628"/>
      <c r="M44" s="628"/>
      <c r="N44" s="628"/>
      <c r="O44" s="628"/>
      <c r="P44" s="628"/>
      <c r="Q44" s="628"/>
      <c r="R44" s="628"/>
      <c r="S44" s="628"/>
      <c r="T44" s="628"/>
      <c r="U44" s="628"/>
      <c r="V44" s="628"/>
      <c r="W44" s="628"/>
      <c r="X44" s="628"/>
      <c r="Y44" s="628"/>
      <c r="Z44" s="628"/>
      <c r="AA44" s="628"/>
      <c r="AB44" s="629"/>
      <c r="AC44" s="629"/>
      <c r="AD44" s="629"/>
      <c r="AE44" s="630"/>
      <c r="AF44" s="211"/>
      <c r="AG44" s="141"/>
    </row>
    <row r="45" spans="1:33" s="68" customFormat="1" ht="15.75" customHeight="1" x14ac:dyDescent="0.25">
      <c r="A45" s="175" t="s">
        <v>154</v>
      </c>
      <c r="B45" s="35" t="s">
        <v>14</v>
      </c>
      <c r="C45" s="170" t="s">
        <v>93</v>
      </c>
      <c r="D45" s="263"/>
      <c r="E45" s="5"/>
      <c r="F45" s="73"/>
      <c r="G45" s="74"/>
      <c r="H45" s="267"/>
      <c r="I45" s="5"/>
      <c r="J45" s="36"/>
      <c r="K45" s="38"/>
      <c r="L45" s="5"/>
      <c r="M45" s="5"/>
      <c r="N45" s="36"/>
      <c r="O45" s="37"/>
      <c r="P45" s="267"/>
      <c r="Q45" s="5"/>
      <c r="R45" s="36"/>
      <c r="S45" s="38"/>
      <c r="T45" s="5"/>
      <c r="U45" s="5"/>
      <c r="V45" s="36"/>
      <c r="W45" s="37"/>
      <c r="X45" s="267"/>
      <c r="Y45" s="5"/>
      <c r="Z45" s="36"/>
      <c r="AA45" s="38"/>
      <c r="AB45" s="5" t="str">
        <f t="shared" ref="AB45:AC49" si="8">IF(D45+H45+L45+P45+T45+X45=0,"",D45+H45+L45+P45+T45+X45)</f>
        <v/>
      </c>
      <c r="AC45" s="5" t="str">
        <f t="shared" si="8"/>
        <v/>
      </c>
      <c r="AD45" s="40" t="s">
        <v>16</v>
      </c>
      <c r="AE45" s="216" t="str">
        <f t="shared" ref="AE45:AE47" si="9">IF(D45+E45+H45+I45+L45+M45+P45+Q45+T45+U45+X45+Y45=0,"",D45+E45+H45+I45+L45+M45+P45+Q45+T45+U45+X45+Y45)</f>
        <v/>
      </c>
      <c r="AF45" s="178" t="s">
        <v>198</v>
      </c>
      <c r="AG45" s="200" t="s">
        <v>226</v>
      </c>
    </row>
    <row r="46" spans="1:33" s="68" customFormat="1" ht="15.75" customHeight="1" x14ac:dyDescent="0.25">
      <c r="A46" s="176" t="s">
        <v>155</v>
      </c>
      <c r="B46" s="35" t="s">
        <v>14</v>
      </c>
      <c r="C46" s="258" t="s">
        <v>94</v>
      </c>
      <c r="D46" s="256"/>
      <c r="E46" s="5"/>
      <c r="F46" s="73"/>
      <c r="G46" s="74"/>
      <c r="H46" s="265"/>
      <c r="I46" s="5"/>
      <c r="J46" s="36"/>
      <c r="K46" s="38"/>
      <c r="L46" s="5"/>
      <c r="M46" s="5"/>
      <c r="N46" s="36"/>
      <c r="O46" s="37"/>
      <c r="P46" s="265"/>
      <c r="Q46" s="5"/>
      <c r="R46" s="36"/>
      <c r="S46" s="38"/>
      <c r="T46" s="5"/>
      <c r="U46" s="5"/>
      <c r="V46" s="36"/>
      <c r="W46" s="37"/>
      <c r="X46" s="265"/>
      <c r="Y46" s="5"/>
      <c r="Z46" s="36"/>
      <c r="AA46" s="38"/>
      <c r="AB46" s="5" t="str">
        <f t="shared" si="8"/>
        <v/>
      </c>
      <c r="AC46" s="5" t="str">
        <f t="shared" si="8"/>
        <v/>
      </c>
      <c r="AD46" s="40" t="s">
        <v>16</v>
      </c>
      <c r="AE46" s="216" t="str">
        <f t="shared" si="9"/>
        <v/>
      </c>
      <c r="AF46" s="178" t="s">
        <v>198</v>
      </c>
      <c r="AG46" s="200" t="s">
        <v>226</v>
      </c>
    </row>
    <row r="47" spans="1:33" s="68" customFormat="1" ht="15.75" customHeight="1" thickBot="1" x14ac:dyDescent="0.3">
      <c r="A47" s="69"/>
      <c r="B47" s="35" t="s">
        <v>14</v>
      </c>
      <c r="C47" s="259"/>
      <c r="D47" s="256"/>
      <c r="E47" s="5"/>
      <c r="F47" s="73"/>
      <c r="G47" s="74"/>
      <c r="H47" s="268"/>
      <c r="I47" s="5"/>
      <c r="J47" s="36"/>
      <c r="K47" s="38"/>
      <c r="L47" s="5"/>
      <c r="M47" s="5"/>
      <c r="N47" s="36"/>
      <c r="O47" s="37"/>
      <c r="P47" s="268"/>
      <c r="Q47" s="5"/>
      <c r="R47" s="36"/>
      <c r="S47" s="38"/>
      <c r="T47" s="5"/>
      <c r="U47" s="5"/>
      <c r="V47" s="36"/>
      <c r="W47" s="37"/>
      <c r="X47" s="268"/>
      <c r="Y47" s="5"/>
      <c r="Z47" s="36"/>
      <c r="AA47" s="38"/>
      <c r="AB47" s="5" t="str">
        <f t="shared" si="8"/>
        <v/>
      </c>
      <c r="AC47" s="5" t="str">
        <f t="shared" si="8"/>
        <v/>
      </c>
      <c r="AD47" s="40" t="s">
        <v>16</v>
      </c>
      <c r="AE47" s="216" t="str">
        <f t="shared" si="9"/>
        <v/>
      </c>
      <c r="AF47" s="212"/>
      <c r="AG47" s="143"/>
    </row>
    <row r="48" spans="1:33" ht="15.75" customHeight="1" thickBot="1" x14ac:dyDescent="0.35">
      <c r="A48" s="97"/>
      <c r="B48" s="98"/>
      <c r="C48" s="260" t="s">
        <v>17</v>
      </c>
      <c r="D48" s="261">
        <f>SUM(D45:D47)</f>
        <v>0</v>
      </c>
      <c r="E48" s="99">
        <f>SUM(E45:E47)</f>
        <v>0</v>
      </c>
      <c r="F48" s="100" t="s">
        <v>16</v>
      </c>
      <c r="G48" s="101" t="s">
        <v>16</v>
      </c>
      <c r="H48" s="99">
        <f>SUM(H45:H47)</f>
        <v>0</v>
      </c>
      <c r="I48" s="99">
        <f>SUM(I45:I47)</f>
        <v>0</v>
      </c>
      <c r="J48" s="100" t="s">
        <v>16</v>
      </c>
      <c r="K48" s="101" t="s">
        <v>16</v>
      </c>
      <c r="L48" s="99">
        <f>SUM(L45:L47)</f>
        <v>0</v>
      </c>
      <c r="M48" s="99">
        <f>SUM(M45:M47)</f>
        <v>0</v>
      </c>
      <c r="N48" s="102" t="s">
        <v>16</v>
      </c>
      <c r="O48" s="101" t="s">
        <v>16</v>
      </c>
      <c r="P48" s="99">
        <f>SUM(P45:P47)</f>
        <v>0</v>
      </c>
      <c r="Q48" s="99">
        <f>SUM(Q45:Q47)</f>
        <v>0</v>
      </c>
      <c r="R48" s="100" t="s">
        <v>16</v>
      </c>
      <c r="S48" s="101" t="s">
        <v>16</v>
      </c>
      <c r="T48" s="99">
        <f>SUM(T45:T47)</f>
        <v>0</v>
      </c>
      <c r="U48" s="99">
        <f>SUM(U45:U47)</f>
        <v>0</v>
      </c>
      <c r="V48" s="100" t="s">
        <v>16</v>
      </c>
      <c r="W48" s="101" t="s">
        <v>16</v>
      </c>
      <c r="X48" s="99">
        <f>SUM(X45:X47)</f>
        <v>0</v>
      </c>
      <c r="Y48" s="99">
        <f>SUM(Y45:Y47)</f>
        <v>0</v>
      </c>
      <c r="Z48" s="100" t="s">
        <v>16</v>
      </c>
      <c r="AA48" s="101" t="s">
        <v>16</v>
      </c>
      <c r="AB48" s="247" t="str">
        <f t="shared" si="8"/>
        <v/>
      </c>
      <c r="AC48" s="248" t="str">
        <f t="shared" si="8"/>
        <v/>
      </c>
      <c r="AD48" s="100" t="s">
        <v>16</v>
      </c>
      <c r="AE48" s="103" t="s">
        <v>34</v>
      </c>
      <c r="AF48" s="437"/>
    </row>
    <row r="49" spans="1:33" ht="15.75" customHeight="1" thickBot="1" x14ac:dyDescent="0.35">
      <c r="A49" s="104"/>
      <c r="B49" s="105"/>
      <c r="C49" s="106" t="s">
        <v>36</v>
      </c>
      <c r="D49" s="262">
        <f>D43+D48</f>
        <v>58</v>
      </c>
      <c r="E49" s="107">
        <f>E43+E48</f>
        <v>72</v>
      </c>
      <c r="F49" s="108" t="s">
        <v>16</v>
      </c>
      <c r="G49" s="109" t="s">
        <v>16</v>
      </c>
      <c r="H49" s="107">
        <f>H43+H48</f>
        <v>50</v>
      </c>
      <c r="I49" s="107">
        <f>I43+I48</f>
        <v>180</v>
      </c>
      <c r="J49" s="108" t="s">
        <v>16</v>
      </c>
      <c r="K49" s="109" t="s">
        <v>16</v>
      </c>
      <c r="L49" s="107">
        <f>L43+L48</f>
        <v>54</v>
      </c>
      <c r="M49" s="107">
        <f>M43+M48</f>
        <v>56</v>
      </c>
      <c r="N49" s="110" t="s">
        <v>16</v>
      </c>
      <c r="O49" s="109" t="s">
        <v>16</v>
      </c>
      <c r="P49" s="107">
        <f>P43+P48</f>
        <v>54</v>
      </c>
      <c r="Q49" s="107">
        <f>Q43+Q48</f>
        <v>176</v>
      </c>
      <c r="R49" s="108" t="s">
        <v>16</v>
      </c>
      <c r="S49" s="109" t="s">
        <v>16</v>
      </c>
      <c r="T49" s="107">
        <f>T43+T48</f>
        <v>50</v>
      </c>
      <c r="U49" s="107">
        <f>U43+U48</f>
        <v>60</v>
      </c>
      <c r="V49" s="108" t="s">
        <v>16</v>
      </c>
      <c r="W49" s="109" t="s">
        <v>16</v>
      </c>
      <c r="X49" s="107">
        <f>X43+X48</f>
        <v>38</v>
      </c>
      <c r="Y49" s="107">
        <f>Y43+Y48</f>
        <v>62</v>
      </c>
      <c r="Z49" s="108" t="s">
        <v>16</v>
      </c>
      <c r="AA49" s="109" t="s">
        <v>16</v>
      </c>
      <c r="AB49" s="249">
        <f t="shared" si="8"/>
        <v>304</v>
      </c>
      <c r="AC49" s="250">
        <f t="shared" si="8"/>
        <v>606</v>
      </c>
      <c r="AD49" s="108" t="s">
        <v>16</v>
      </c>
      <c r="AE49" s="111" t="s">
        <v>34</v>
      </c>
      <c r="AF49" s="437"/>
    </row>
    <row r="50" spans="1:33" ht="15.75" customHeight="1" thickTop="1" x14ac:dyDescent="0.3">
      <c r="A50" s="112"/>
      <c r="B50" s="159"/>
      <c r="C50" s="113"/>
      <c r="D50" s="628"/>
      <c r="E50" s="628"/>
      <c r="F50" s="628"/>
      <c r="G50" s="628"/>
      <c r="H50" s="628"/>
      <c r="I50" s="628"/>
      <c r="J50" s="628"/>
      <c r="K50" s="628"/>
      <c r="L50" s="628"/>
      <c r="M50" s="628"/>
      <c r="N50" s="628"/>
      <c r="O50" s="628"/>
      <c r="P50" s="628"/>
      <c r="Q50" s="628"/>
      <c r="R50" s="628"/>
      <c r="S50" s="628"/>
      <c r="T50" s="628"/>
      <c r="U50" s="628"/>
      <c r="V50" s="628"/>
      <c r="W50" s="628"/>
      <c r="X50" s="628"/>
      <c r="Y50" s="628"/>
      <c r="Z50" s="628"/>
      <c r="AA50" s="628"/>
      <c r="AB50" s="629"/>
      <c r="AC50" s="629"/>
      <c r="AD50" s="629"/>
      <c r="AE50" s="630"/>
      <c r="AF50" s="439"/>
      <c r="AG50" s="141"/>
    </row>
    <row r="51" spans="1:33" s="548" customFormat="1" ht="15.75" customHeight="1" x14ac:dyDescent="0.25">
      <c r="A51" s="173" t="s">
        <v>152</v>
      </c>
      <c r="B51" s="76" t="s">
        <v>14</v>
      </c>
      <c r="C51" s="129" t="s">
        <v>19</v>
      </c>
      <c r="D51" s="272"/>
      <c r="E51" s="45"/>
      <c r="F51" s="46"/>
      <c r="G51" s="131"/>
      <c r="H51" s="45"/>
      <c r="I51" s="45">
        <v>120</v>
      </c>
      <c r="J51" s="46"/>
      <c r="K51" s="131"/>
      <c r="L51" s="45"/>
      <c r="M51" s="45"/>
      <c r="N51" s="46"/>
      <c r="O51" s="46"/>
      <c r="P51" s="45"/>
      <c r="Q51" s="45"/>
      <c r="R51" s="46"/>
      <c r="S51" s="131"/>
      <c r="T51" s="45"/>
      <c r="U51" s="45"/>
      <c r="V51" s="46"/>
      <c r="W51" s="46"/>
      <c r="X51" s="45"/>
      <c r="Y51" s="42"/>
      <c r="Z51" s="57"/>
      <c r="AA51" s="132"/>
      <c r="AB51" s="546"/>
      <c r="AC51" s="546"/>
      <c r="AD51" s="546"/>
      <c r="AE51" s="547"/>
      <c r="AF51" s="178" t="s">
        <v>198</v>
      </c>
      <c r="AG51" s="542" t="s">
        <v>225</v>
      </c>
    </row>
    <row r="52" spans="1:33" s="548" customFormat="1" ht="15.75" customHeight="1" x14ac:dyDescent="0.25">
      <c r="A52" s="174" t="s">
        <v>153</v>
      </c>
      <c r="B52" s="47" t="s">
        <v>14</v>
      </c>
      <c r="C52" s="130" t="s">
        <v>20</v>
      </c>
      <c r="D52" s="273"/>
      <c r="E52" s="45"/>
      <c r="F52" s="46"/>
      <c r="G52" s="33"/>
      <c r="H52" s="45"/>
      <c r="I52" s="45"/>
      <c r="J52" s="46"/>
      <c r="K52" s="33"/>
      <c r="L52" s="45"/>
      <c r="M52" s="45"/>
      <c r="N52" s="46"/>
      <c r="O52" s="46"/>
      <c r="P52" s="45"/>
      <c r="Q52" s="45">
        <v>120</v>
      </c>
      <c r="R52" s="46"/>
      <c r="S52" s="33"/>
      <c r="T52" s="45"/>
      <c r="U52" s="45"/>
      <c r="V52" s="46"/>
      <c r="W52" s="46"/>
      <c r="X52" s="45"/>
      <c r="Y52" s="42"/>
      <c r="Z52" s="57"/>
      <c r="AA52" s="133"/>
      <c r="AB52" s="546"/>
      <c r="AC52" s="546"/>
      <c r="AD52" s="546"/>
      <c r="AE52" s="547"/>
      <c r="AF52" s="178" t="s">
        <v>198</v>
      </c>
      <c r="AG52" s="542" t="s">
        <v>225</v>
      </c>
    </row>
    <row r="53" spans="1:33" s="81" customFormat="1" ht="15.75" customHeight="1" x14ac:dyDescent="0.25">
      <c r="A53" s="128"/>
      <c r="B53" s="47"/>
      <c r="C53" s="130"/>
      <c r="D53" s="274"/>
      <c r="E53" s="45"/>
      <c r="F53" s="46"/>
      <c r="G53" s="33"/>
      <c r="H53" s="45"/>
      <c r="I53" s="45"/>
      <c r="J53" s="46"/>
      <c r="K53" s="33"/>
      <c r="L53" s="45"/>
      <c r="M53" s="45"/>
      <c r="N53" s="46"/>
      <c r="O53" s="46"/>
      <c r="P53" s="45"/>
      <c r="Q53" s="45"/>
      <c r="R53" s="46"/>
      <c r="S53" s="33"/>
      <c r="T53" s="45"/>
      <c r="U53" s="45"/>
      <c r="V53" s="46"/>
      <c r="W53" s="46"/>
      <c r="X53" s="45"/>
      <c r="Y53" s="42"/>
      <c r="Z53" s="57"/>
      <c r="AA53" s="133"/>
      <c r="AB53" s="116"/>
      <c r="AC53" s="116"/>
      <c r="AD53" s="116"/>
      <c r="AE53" s="220"/>
      <c r="AF53" s="213"/>
      <c r="AG53" s="142"/>
    </row>
    <row r="54" spans="1:33" s="81" customFormat="1" ht="9.9499999999999993" customHeight="1" x14ac:dyDescent="0.2">
      <c r="A54" s="634"/>
      <c r="B54" s="635"/>
      <c r="C54" s="635"/>
      <c r="D54" s="635"/>
      <c r="E54" s="635"/>
      <c r="F54" s="635"/>
      <c r="G54" s="635"/>
      <c r="H54" s="635"/>
      <c r="I54" s="635"/>
      <c r="J54" s="635"/>
      <c r="K54" s="635"/>
      <c r="L54" s="635"/>
      <c r="M54" s="635"/>
      <c r="N54" s="635"/>
      <c r="O54" s="635"/>
      <c r="P54" s="635"/>
      <c r="Q54" s="635"/>
      <c r="R54" s="635"/>
      <c r="S54" s="635"/>
      <c r="T54" s="124"/>
      <c r="U54" s="124"/>
      <c r="V54" s="124"/>
      <c r="W54" s="124"/>
      <c r="X54" s="124"/>
      <c r="Y54" s="124"/>
      <c r="Z54" s="124"/>
      <c r="AA54" s="124"/>
      <c r="AB54" s="114"/>
      <c r="AC54" s="114"/>
      <c r="AD54" s="114"/>
      <c r="AE54" s="115"/>
    </row>
    <row r="55" spans="1:33" s="81" customFormat="1" ht="15.75" customHeight="1" x14ac:dyDescent="0.2">
      <c r="A55" s="636" t="s">
        <v>21</v>
      </c>
      <c r="B55" s="637"/>
      <c r="C55" s="637"/>
      <c r="D55" s="637"/>
      <c r="E55" s="637"/>
      <c r="F55" s="637"/>
      <c r="G55" s="637"/>
      <c r="H55" s="637"/>
      <c r="I55" s="637"/>
      <c r="J55" s="637"/>
      <c r="K55" s="637"/>
      <c r="L55" s="637"/>
      <c r="M55" s="637"/>
      <c r="N55" s="637"/>
      <c r="O55" s="637"/>
      <c r="P55" s="637"/>
      <c r="Q55" s="637"/>
      <c r="R55" s="637"/>
      <c r="S55" s="637"/>
      <c r="T55" s="179"/>
      <c r="U55" s="179"/>
      <c r="V55" s="179"/>
      <c r="W55" s="179"/>
      <c r="X55" s="179"/>
      <c r="Y55" s="179"/>
      <c r="Z55" s="179"/>
      <c r="AA55" s="179"/>
      <c r="AB55" s="114"/>
      <c r="AC55" s="114"/>
      <c r="AD55" s="114"/>
      <c r="AE55" s="115"/>
    </row>
    <row r="56" spans="1:33" s="81" customFormat="1" ht="15.75" customHeight="1" x14ac:dyDescent="0.3">
      <c r="A56" s="117"/>
      <c r="B56" s="70"/>
      <c r="C56" s="275" t="s">
        <v>22</v>
      </c>
      <c r="D56" s="278"/>
      <c r="E56" s="25"/>
      <c r="F56" s="6"/>
      <c r="G56" s="26" t="str">
        <f>IF(COUNTIF(G15:G53,"A")=0,"",COUNTIF(G15:G53,"A"))</f>
        <v/>
      </c>
      <c r="H56" s="25"/>
      <c r="I56" s="25"/>
      <c r="J56" s="6"/>
      <c r="K56" s="26" t="str">
        <f>IF(COUNTIF(K15:K53,"A")=0,"",COUNTIF(K15:K53,"A"))</f>
        <v/>
      </c>
      <c r="L56" s="25"/>
      <c r="M56" s="25"/>
      <c r="N56" s="6"/>
      <c r="O56" s="26" t="str">
        <f>IF(COUNTIF(O15:O53,"A")=0,"",COUNTIF(O15:O53,"A"))</f>
        <v/>
      </c>
      <c r="P56" s="25"/>
      <c r="Q56" s="25"/>
      <c r="R56" s="6"/>
      <c r="S56" s="26" t="str">
        <f>IF(COUNTIF(S15:S53,"A")=0,"",COUNTIF(S15:S53,"A"))</f>
        <v/>
      </c>
      <c r="T56" s="25"/>
      <c r="U56" s="25"/>
      <c r="V56" s="6"/>
      <c r="W56" s="26" t="str">
        <f>IF(COUNTIF(W15:W53,"A")=0,"",COUNTIF(W15:W53,"A"))</f>
        <v/>
      </c>
      <c r="X56" s="25"/>
      <c r="Y56" s="25"/>
      <c r="Z56" s="6"/>
      <c r="AA56" s="26" t="str">
        <f>IF(COUNTIF(AA15:AA53,"A")=0,"",COUNTIF(AA15:AA53,"A"))</f>
        <v/>
      </c>
      <c r="AB56" s="25"/>
      <c r="AC56" s="25"/>
      <c r="AD56" s="6"/>
      <c r="AE56" s="221" t="str">
        <f t="shared" ref="AE56:AE68" si="10">IF(SUM(G56:AA56)=0,"",SUM(G56:AA56))</f>
        <v/>
      </c>
    </row>
    <row r="57" spans="1:33" s="81" customFormat="1" ht="15.75" customHeight="1" x14ac:dyDescent="0.3">
      <c r="A57" s="117"/>
      <c r="B57" s="70"/>
      <c r="C57" s="275" t="s">
        <v>23</v>
      </c>
      <c r="D57" s="279"/>
      <c r="E57" s="25"/>
      <c r="F57" s="6"/>
      <c r="G57" s="26" t="str">
        <f>IF(COUNTIF(G15:G53,"B")=0,"",COUNTIF(G15:G53,"B"))</f>
        <v/>
      </c>
      <c r="H57" s="25"/>
      <c r="I57" s="25"/>
      <c r="J57" s="6"/>
      <c r="K57" s="26" t="str">
        <f>IF(COUNTIF(K15:K53,"B")=0,"",COUNTIF(K15:K53,"B"))</f>
        <v/>
      </c>
      <c r="L57" s="25"/>
      <c r="M57" s="25"/>
      <c r="N57" s="6"/>
      <c r="O57" s="26" t="str">
        <f>IF(COUNTIF(O15:O53,"B")=0,"",COUNTIF(O15:O53,"B"))</f>
        <v/>
      </c>
      <c r="P57" s="25"/>
      <c r="Q57" s="25"/>
      <c r="R57" s="6"/>
      <c r="S57" s="26" t="str">
        <f>IF(COUNTIF(S15:S53,"B")=0,"",COUNTIF(S15:S53,"B"))</f>
        <v/>
      </c>
      <c r="T57" s="25"/>
      <c r="U57" s="25"/>
      <c r="V57" s="6"/>
      <c r="W57" s="26" t="str">
        <f>IF(COUNTIF(W15:W53,"B")=0,"",COUNTIF(W15:W53,"B"))</f>
        <v/>
      </c>
      <c r="X57" s="25"/>
      <c r="Y57" s="25"/>
      <c r="Z57" s="6"/>
      <c r="AA57" s="26" t="str">
        <f>IF(COUNTIF(AA15:AA53,"B")=0,"",COUNTIF(AA15:AA53,"B"))</f>
        <v/>
      </c>
      <c r="AB57" s="25"/>
      <c r="AC57" s="25"/>
      <c r="AD57" s="6"/>
      <c r="AE57" s="221" t="str">
        <f t="shared" si="10"/>
        <v/>
      </c>
    </row>
    <row r="58" spans="1:33" s="81" customFormat="1" ht="15.75" customHeight="1" x14ac:dyDescent="0.3">
      <c r="A58" s="117"/>
      <c r="B58" s="70"/>
      <c r="C58" s="275" t="s">
        <v>48</v>
      </c>
      <c r="D58" s="279"/>
      <c r="E58" s="25"/>
      <c r="F58" s="6"/>
      <c r="G58" s="26" t="str">
        <f>IF(COUNTIF(G15:G53,"ÉÉ")=0,"",COUNTIF(G15:G53,"ÉÉ"))</f>
        <v/>
      </c>
      <c r="H58" s="25"/>
      <c r="I58" s="25"/>
      <c r="J58" s="6"/>
      <c r="K58" s="26" t="str">
        <f>IF(COUNTIF(K15:K53,"ÉÉ")=0,"",COUNTIF(K15:K53,"ÉÉ"))</f>
        <v/>
      </c>
      <c r="L58" s="25"/>
      <c r="M58" s="25"/>
      <c r="N58" s="6"/>
      <c r="O58" s="26">
        <f>IF(COUNTIF(O15:O53,"ÉÉ")=0,"",COUNTIF(O15:O53,"ÉÉ"))</f>
        <v>1</v>
      </c>
      <c r="P58" s="25"/>
      <c r="Q58" s="25"/>
      <c r="R58" s="6"/>
      <c r="S58" s="26" t="str">
        <f>IF(COUNTIF(S15:S53,"ÉÉ")=0,"",COUNTIF(S15:S53,"ÉÉ"))</f>
        <v/>
      </c>
      <c r="T58" s="25"/>
      <c r="U58" s="25"/>
      <c r="V58" s="6"/>
      <c r="W58" s="26">
        <f>IF(COUNTIF(W15:W53,"ÉÉ")=0,"",COUNTIF(W15:W53,"ÉÉ"))</f>
        <v>2</v>
      </c>
      <c r="X58" s="25"/>
      <c r="Y58" s="25"/>
      <c r="Z58" s="6"/>
      <c r="AA58" s="26">
        <f>IF(COUNTIF(AA15:AA53,"ÉÉ")=0,"",COUNTIF(AA15:AA53,"ÉÉ"))</f>
        <v>1</v>
      </c>
      <c r="AB58" s="25"/>
      <c r="AC58" s="25"/>
      <c r="AD58" s="6"/>
      <c r="AE58" s="221">
        <f t="shared" si="10"/>
        <v>4</v>
      </c>
    </row>
    <row r="59" spans="1:33" s="81" customFormat="1" ht="15.75" customHeight="1" x14ac:dyDescent="0.3">
      <c r="A59" s="117"/>
      <c r="B59" s="70"/>
      <c r="C59" s="275" t="s">
        <v>49</v>
      </c>
      <c r="D59" s="280"/>
      <c r="E59" s="61"/>
      <c r="F59" s="62"/>
      <c r="G59" s="26" t="str">
        <f>IF(COUNTIF(G15:G53,"ÉÉ(Z)")=0,"",COUNTIF(G15:G53,"ÉÉ(Z)"))</f>
        <v/>
      </c>
      <c r="H59" s="61"/>
      <c r="I59" s="61"/>
      <c r="J59" s="62"/>
      <c r="K59" s="26" t="str">
        <f>IF(COUNTIF(K15:K53,"ÉÉ(Z)")=0,"",COUNTIF(K15:K53,"ÉÉ(Z)"))</f>
        <v/>
      </c>
      <c r="L59" s="61"/>
      <c r="M59" s="61"/>
      <c r="N59" s="62"/>
      <c r="O59" s="26" t="str">
        <f>IF(COUNTIF(O15:O53,"ÉÉ(Z)")=0,"",COUNTIF(O15:O53,"ÉÉ(Z)"))</f>
        <v/>
      </c>
      <c r="P59" s="61"/>
      <c r="Q59" s="61"/>
      <c r="R59" s="62"/>
      <c r="S59" s="26" t="str">
        <f>IF(COUNTIF(S15:S53,"ÉÉ(Z)")=0,"",COUNTIF(S15:S53,"ÉÉ(Z)"))</f>
        <v/>
      </c>
      <c r="T59" s="61"/>
      <c r="U59" s="61"/>
      <c r="V59" s="62"/>
      <c r="W59" s="26">
        <f>IF(COUNTIF(W15:W53,"ÉÉ(Z)")=0,"",COUNTIF(W15:W53,"ÉÉ(Z)"))</f>
        <v>1</v>
      </c>
      <c r="X59" s="61"/>
      <c r="Y59" s="61"/>
      <c r="Z59" s="62"/>
      <c r="AA59" s="26">
        <f>IF(COUNTIF(AA15:AA53,"ÉÉ(Z)")=0,"",COUNTIF(AA15:AA53,"ÉÉ(Z)"))</f>
        <v>3</v>
      </c>
      <c r="AB59" s="61"/>
      <c r="AC59" s="61"/>
      <c r="AD59" s="62"/>
      <c r="AE59" s="221">
        <f t="shared" si="10"/>
        <v>4</v>
      </c>
    </row>
    <row r="60" spans="1:33" s="81" customFormat="1" ht="15.75" customHeight="1" x14ac:dyDescent="0.3">
      <c r="A60" s="117"/>
      <c r="B60" s="70"/>
      <c r="C60" s="275" t="s">
        <v>50</v>
      </c>
      <c r="D60" s="279"/>
      <c r="E60" s="25"/>
      <c r="F60" s="6"/>
      <c r="G60" s="26" t="str">
        <f>IF(COUNTIF(G15:G53,"GYJ")=0,"",COUNTIF(G15:G53,"GYJ"))</f>
        <v/>
      </c>
      <c r="H60" s="25"/>
      <c r="I60" s="25"/>
      <c r="J60" s="6"/>
      <c r="K60" s="26">
        <f>IF(COUNTIF(K15:K53,"GYJ")=0,"",COUNTIF(K15:K53,"GYJ"))</f>
        <v>1</v>
      </c>
      <c r="L60" s="25"/>
      <c r="M60" s="25"/>
      <c r="N60" s="6"/>
      <c r="O60" s="26" t="str">
        <f>IF(COUNTIF(O15:O53,"GYJ")=0,"",COUNTIF(O15:O53,"GYJ"))</f>
        <v/>
      </c>
      <c r="P60" s="25"/>
      <c r="Q60" s="25"/>
      <c r="R60" s="6"/>
      <c r="S60" s="26">
        <f>IF(COUNTIF(S15:S53,"GYJ")=0,"",COUNTIF(S15:S53,"GYJ"))</f>
        <v>3</v>
      </c>
      <c r="T60" s="25"/>
      <c r="U60" s="25"/>
      <c r="V60" s="6"/>
      <c r="W60" s="26" t="str">
        <f>IF(COUNTIF(W15:W53,"GYJ")=0,"",COUNTIF(W15:W53,"GYJ"))</f>
        <v/>
      </c>
      <c r="X60" s="25"/>
      <c r="Y60" s="25"/>
      <c r="Z60" s="6"/>
      <c r="AA60" s="26">
        <f>IF(COUNTIF(AA15:AA53,"GYJ")=0,"",COUNTIF(AA15:AA53,"GYJ"))</f>
        <v>1</v>
      </c>
      <c r="AB60" s="25"/>
      <c r="AC60" s="25"/>
      <c r="AD60" s="6"/>
      <c r="AE60" s="221">
        <f t="shared" si="10"/>
        <v>5</v>
      </c>
    </row>
    <row r="61" spans="1:33" s="81" customFormat="1" ht="15.75" customHeight="1" x14ac:dyDescent="0.25">
      <c r="A61" s="117"/>
      <c r="B61" s="119"/>
      <c r="C61" s="275" t="s">
        <v>51</v>
      </c>
      <c r="D61" s="279"/>
      <c r="E61" s="25"/>
      <c r="F61" s="6"/>
      <c r="G61" s="26" t="str">
        <f>IF(COUNTIF(G15:G53,"GYJ(Z)")=0,"",COUNTIF(G15:G53,"GYJ(Z)"))</f>
        <v/>
      </c>
      <c r="H61" s="25"/>
      <c r="I61" s="25"/>
      <c r="J61" s="6"/>
      <c r="K61" s="26" t="str">
        <f>IF(COUNTIF(K15:K53,"GYJ(Z)")=0,"",COUNTIF(K15:K53,"GYJ(Z)"))</f>
        <v/>
      </c>
      <c r="L61" s="25"/>
      <c r="M61" s="25"/>
      <c r="N61" s="6"/>
      <c r="O61" s="26" t="str">
        <f>IF(COUNTIF(O15:O53,"GYJ(Z)")=0,"",COUNTIF(O15:O53,"GYJ(Z)"))</f>
        <v/>
      </c>
      <c r="P61" s="25"/>
      <c r="Q61" s="25"/>
      <c r="R61" s="6"/>
      <c r="S61" s="26" t="str">
        <f>IF(COUNTIF(S15:S53,"GYJ(Z)")=0,"",COUNTIF(S15:S53,"GYJ(Z)"))</f>
        <v/>
      </c>
      <c r="T61" s="25"/>
      <c r="U61" s="25"/>
      <c r="V61" s="6"/>
      <c r="W61" s="26" t="str">
        <f>IF(COUNTIF(W15:W53,"GYJ(Z)")=0,"",COUNTIF(W15:W53,"GYJ(Z)"))</f>
        <v/>
      </c>
      <c r="X61" s="25"/>
      <c r="Y61" s="25"/>
      <c r="Z61" s="6"/>
      <c r="AA61" s="26" t="str">
        <f>IF(COUNTIF(AA15:AA53,"GYJ(Z)")=0,"",COUNTIF(AA15:AA53,"GYJ(Z)"))</f>
        <v/>
      </c>
      <c r="AB61" s="25"/>
      <c r="AC61" s="25"/>
      <c r="AD61" s="6"/>
      <c r="AE61" s="221" t="str">
        <f t="shared" si="10"/>
        <v/>
      </c>
    </row>
    <row r="62" spans="1:33" s="81" customFormat="1" ht="15.75" customHeight="1" x14ac:dyDescent="0.3">
      <c r="A62" s="117"/>
      <c r="B62" s="70"/>
      <c r="C62" s="276" t="s">
        <v>32</v>
      </c>
      <c r="D62" s="279"/>
      <c r="E62" s="25"/>
      <c r="F62" s="6"/>
      <c r="G62" s="26" t="str">
        <f>IF(COUNTIF(G15:G53,"K")=0,"",COUNTIF(G15:G53,"K"))</f>
        <v/>
      </c>
      <c r="H62" s="25"/>
      <c r="I62" s="25"/>
      <c r="J62" s="6"/>
      <c r="K62" s="26" t="str">
        <f>IF(COUNTIF(K15:K53,"K")=0,"",COUNTIF(K15:K53,"K"))</f>
        <v/>
      </c>
      <c r="L62" s="25"/>
      <c r="M62" s="25"/>
      <c r="N62" s="6"/>
      <c r="O62" s="26" t="str">
        <f>IF(COUNTIF(O15:O53,"K")=0,"",COUNTIF(O15:O53,"K"))</f>
        <v/>
      </c>
      <c r="P62" s="25"/>
      <c r="Q62" s="25"/>
      <c r="R62" s="6"/>
      <c r="S62" s="26">
        <f>IF(COUNTIF(S15:S53,"K")=0,"",COUNTIF(S15:S53,"K"))</f>
        <v>3</v>
      </c>
      <c r="T62" s="25"/>
      <c r="U62" s="25"/>
      <c r="V62" s="6"/>
      <c r="W62" s="26">
        <f>IF(COUNTIF(W15:W53,"K")=0,"",COUNTIF(W15:W53,"K"))</f>
        <v>3</v>
      </c>
      <c r="X62" s="25"/>
      <c r="Y62" s="25"/>
      <c r="Z62" s="6"/>
      <c r="AA62" s="26" t="str">
        <f>IF(COUNTIF(AA15:AA53,"K")=0,"",COUNTIF(AA15:AA53,"K"))</f>
        <v/>
      </c>
      <c r="AB62" s="25"/>
      <c r="AC62" s="25"/>
      <c r="AD62" s="6"/>
      <c r="AE62" s="221">
        <f t="shared" si="10"/>
        <v>6</v>
      </c>
    </row>
    <row r="63" spans="1:33" s="81" customFormat="1" ht="15.75" customHeight="1" x14ac:dyDescent="0.3">
      <c r="A63" s="117"/>
      <c r="B63" s="70"/>
      <c r="C63" s="276" t="s">
        <v>33</v>
      </c>
      <c r="D63" s="279"/>
      <c r="E63" s="25"/>
      <c r="F63" s="6"/>
      <c r="G63" s="26" t="str">
        <f>IF(COUNTIF(G15:G53,"K(Z)")=0,"",COUNTIF(G15:G53,"K(Z)"))</f>
        <v/>
      </c>
      <c r="H63" s="25"/>
      <c r="I63" s="25"/>
      <c r="J63" s="6"/>
      <c r="K63" s="26" t="str">
        <f>IF(COUNTIF(K15:K53,"K(Z)")=0,"",COUNTIF(K15:K53,"K(Z)"))</f>
        <v/>
      </c>
      <c r="L63" s="25"/>
      <c r="M63" s="25"/>
      <c r="N63" s="6"/>
      <c r="O63" s="26" t="str">
        <f>IF(COUNTIF(O15:O53,"K(Z)")=0,"",COUNTIF(O15:O53,"K(Z)"))</f>
        <v/>
      </c>
      <c r="P63" s="25"/>
      <c r="Q63" s="25"/>
      <c r="R63" s="6"/>
      <c r="S63" s="26" t="str">
        <f>IF(COUNTIF(S15:S53,"K(Z)")=0,"",COUNTIF(S15:S53,"K(Z)"))</f>
        <v/>
      </c>
      <c r="T63" s="25"/>
      <c r="U63" s="25"/>
      <c r="V63" s="6"/>
      <c r="W63" s="26" t="str">
        <f>IF(COUNTIF(W15:W53,"K(Z)")=0,"",COUNTIF(W15:W53,"K(Z)"))</f>
        <v/>
      </c>
      <c r="X63" s="25"/>
      <c r="Y63" s="25"/>
      <c r="Z63" s="6"/>
      <c r="AA63" s="26" t="str">
        <f>IF(COUNTIF(AA15:AA53,"K(Z)")=0,"",COUNTIF(AA15:AA53,"K(Z)"))</f>
        <v/>
      </c>
      <c r="AB63" s="25"/>
      <c r="AC63" s="25"/>
      <c r="AD63" s="6"/>
      <c r="AE63" s="221" t="str">
        <f t="shared" si="10"/>
        <v/>
      </c>
    </row>
    <row r="64" spans="1:33" s="81" customFormat="1" ht="15.75" customHeight="1" x14ac:dyDescent="0.3">
      <c r="A64" s="117"/>
      <c r="B64" s="70"/>
      <c r="C64" s="275" t="s">
        <v>24</v>
      </c>
      <c r="D64" s="279"/>
      <c r="E64" s="25"/>
      <c r="F64" s="6"/>
      <c r="G64" s="26" t="str">
        <f>IF(COUNTIF(G15:G53,"AV")=0,"",COUNTIF(G15:G53,"AV"))</f>
        <v/>
      </c>
      <c r="H64" s="25"/>
      <c r="I64" s="25"/>
      <c r="J64" s="6"/>
      <c r="K64" s="26" t="str">
        <f>IF(COUNTIF(K15:K53,"AV")=0,"",COUNTIF(K15:K53,"AV"))</f>
        <v/>
      </c>
      <c r="L64" s="25"/>
      <c r="M64" s="25"/>
      <c r="N64" s="6"/>
      <c r="O64" s="26" t="str">
        <f>IF(COUNTIF(O15:O53,"AV")=0,"",COUNTIF(O15:O53,"AV"))</f>
        <v/>
      </c>
      <c r="P64" s="25"/>
      <c r="Q64" s="25"/>
      <c r="R64" s="6"/>
      <c r="S64" s="26" t="str">
        <f>IF(COUNTIF(S15:S53,"AV")=0,"",COUNTIF(S15:S53,"AV"))</f>
        <v/>
      </c>
      <c r="T64" s="25"/>
      <c r="U64" s="25"/>
      <c r="V64" s="6"/>
      <c r="W64" s="26" t="str">
        <f>IF(COUNTIF(W15:W53,"AV")=0,"",COUNTIF(W15:W53,"AV"))</f>
        <v/>
      </c>
      <c r="X64" s="25"/>
      <c r="Y64" s="25"/>
      <c r="Z64" s="6"/>
      <c r="AA64" s="26" t="str">
        <f>IF(COUNTIF(AA15:AA53,"AV")=0,"",COUNTIF(AA15:AA53,"AV"))</f>
        <v/>
      </c>
      <c r="AB64" s="25"/>
      <c r="AC64" s="25"/>
      <c r="AD64" s="6"/>
      <c r="AE64" s="221" t="str">
        <f t="shared" si="10"/>
        <v/>
      </c>
    </row>
    <row r="65" spans="1:31" s="81" customFormat="1" ht="15.75" customHeight="1" x14ac:dyDescent="0.3">
      <c r="A65" s="117"/>
      <c r="B65" s="70"/>
      <c r="C65" s="275" t="s">
        <v>52</v>
      </c>
      <c r="D65" s="279"/>
      <c r="E65" s="25"/>
      <c r="F65" s="6"/>
      <c r="G65" s="26" t="str">
        <f>IF(COUNTIF(G15:G53,"KV")=0,"",COUNTIF(G15:G53,"KV"))</f>
        <v/>
      </c>
      <c r="H65" s="25"/>
      <c r="I65" s="25"/>
      <c r="J65" s="6"/>
      <c r="K65" s="26" t="str">
        <f>IF(COUNTIF(K15:K53,"KV")=0,"",COUNTIF(K15:K53,"KV"))</f>
        <v/>
      </c>
      <c r="L65" s="25"/>
      <c r="M65" s="25"/>
      <c r="N65" s="6"/>
      <c r="O65" s="26" t="str">
        <f>IF(COUNTIF(O15:O53,"KV")=0,"",COUNTIF(O15:O53,"KV"))</f>
        <v/>
      </c>
      <c r="P65" s="25"/>
      <c r="Q65" s="25"/>
      <c r="R65" s="6"/>
      <c r="S65" s="26" t="str">
        <f>IF(COUNTIF(S15:S53,"KV")=0,"",COUNTIF(S15:S53,"KV"))</f>
        <v/>
      </c>
      <c r="T65" s="25"/>
      <c r="U65" s="25"/>
      <c r="V65" s="6"/>
      <c r="W65" s="26" t="str">
        <f>IF(COUNTIF(W15:W53,"KV")=0,"",COUNTIF(W15:W53,"KV"))</f>
        <v/>
      </c>
      <c r="X65" s="25"/>
      <c r="Y65" s="25"/>
      <c r="Z65" s="6"/>
      <c r="AA65" s="26" t="str">
        <f>IF(COUNTIF(AA15:AA53,"KV")=0,"",COUNTIF(AA15:AA53,"KV"))</f>
        <v/>
      </c>
      <c r="AB65" s="25"/>
      <c r="AC65" s="25"/>
      <c r="AD65" s="6"/>
      <c r="AE65" s="221" t="str">
        <f t="shared" si="10"/>
        <v/>
      </c>
    </row>
    <row r="66" spans="1:31" s="81" customFormat="1" ht="15.75" customHeight="1" x14ac:dyDescent="0.3">
      <c r="A66" s="117"/>
      <c r="B66" s="70"/>
      <c r="C66" s="275" t="s">
        <v>53</v>
      </c>
      <c r="D66" s="281"/>
      <c r="E66" s="28"/>
      <c r="F66" s="14"/>
      <c r="G66" s="26" t="str">
        <f>IF(COUNTIF(G15:G53,"SZG")=0,"",COUNTIF(G15:G53,"SZG"))</f>
        <v/>
      </c>
      <c r="H66" s="28"/>
      <c r="I66" s="28"/>
      <c r="J66" s="14"/>
      <c r="K66" s="26" t="str">
        <f>IF(COUNTIF(K15:K53,"SZG")=0,"",COUNTIF(K15:K53,"SZG"))</f>
        <v/>
      </c>
      <c r="L66" s="28"/>
      <c r="M66" s="28"/>
      <c r="N66" s="14"/>
      <c r="O66" s="26" t="str">
        <f>IF(COUNTIF(O15:O53,"SZG")=0,"",COUNTIF(O15:O53,"SZG"))</f>
        <v/>
      </c>
      <c r="P66" s="28"/>
      <c r="Q66" s="28"/>
      <c r="R66" s="14"/>
      <c r="S66" s="26" t="str">
        <f>IF(COUNTIF(S15:S53,"SZG")=0,"",COUNTIF(S15:S53,"SZG"))</f>
        <v/>
      </c>
      <c r="T66" s="28"/>
      <c r="U66" s="28"/>
      <c r="V66" s="14"/>
      <c r="W66" s="26" t="str">
        <f>IF(COUNTIF(W15:W53,"SZG")=0,"",COUNTIF(W15:W53,"SZG"))</f>
        <v/>
      </c>
      <c r="X66" s="28"/>
      <c r="Y66" s="28"/>
      <c r="Z66" s="14"/>
      <c r="AA66" s="26" t="str">
        <f>IF(COUNTIF(AA15:AA53,"SZG")=0,"",COUNTIF(AA15:AA53,"SZG"))</f>
        <v/>
      </c>
      <c r="AB66" s="25"/>
      <c r="AC66" s="25"/>
      <c r="AD66" s="6"/>
      <c r="AE66" s="221" t="str">
        <f t="shared" si="10"/>
        <v/>
      </c>
    </row>
    <row r="67" spans="1:31" s="81" customFormat="1" ht="15.75" customHeight="1" x14ac:dyDescent="0.3">
      <c r="A67" s="117"/>
      <c r="B67" s="70"/>
      <c r="C67" s="275" t="s">
        <v>54</v>
      </c>
      <c r="D67" s="281"/>
      <c r="E67" s="28"/>
      <c r="F67" s="14"/>
      <c r="G67" s="26" t="str">
        <f>IF(COUNTIF(G15:G53,"ZV")=0,"",COUNTIF(G15:G53,"ZV"))</f>
        <v/>
      </c>
      <c r="H67" s="28"/>
      <c r="I67" s="28"/>
      <c r="J67" s="14"/>
      <c r="K67" s="26" t="str">
        <f>IF(COUNTIF(K15:K53,"ZV")=0,"",COUNTIF(K15:K53,"ZV"))</f>
        <v/>
      </c>
      <c r="L67" s="28"/>
      <c r="M67" s="28"/>
      <c r="N67" s="14"/>
      <c r="O67" s="26" t="str">
        <f>IF(COUNTIF(O15:O53,"ZV")=0,"",COUNTIF(O15:O53,"ZV"))</f>
        <v/>
      </c>
      <c r="P67" s="28"/>
      <c r="Q67" s="28"/>
      <c r="R67" s="14"/>
      <c r="S67" s="26" t="str">
        <f>IF(COUNTIF(S15:S53,"ZV")=0,"",COUNTIF(S15:S53,"ZV"))</f>
        <v/>
      </c>
      <c r="T67" s="28"/>
      <c r="U67" s="28"/>
      <c r="V67" s="14"/>
      <c r="W67" s="26" t="str">
        <f>IF(COUNTIF(W15:W53,"ZV")=0,"",COUNTIF(W15:W53,"ZV"))</f>
        <v/>
      </c>
      <c r="X67" s="28"/>
      <c r="Y67" s="28"/>
      <c r="Z67" s="14"/>
      <c r="AA67" s="26" t="str">
        <f>IF(COUNTIF(AA15:AA53,"ZV")=0,"",COUNTIF(AA15:AA53,"ZV"))</f>
        <v/>
      </c>
      <c r="AB67" s="25"/>
      <c r="AC67" s="25"/>
      <c r="AD67" s="6"/>
      <c r="AE67" s="221" t="str">
        <f t="shared" si="10"/>
        <v/>
      </c>
    </row>
    <row r="68" spans="1:31" s="81" customFormat="1" ht="15.75" customHeight="1" thickBot="1" x14ac:dyDescent="0.35">
      <c r="A68" s="222"/>
      <c r="B68" s="223"/>
      <c r="C68" s="277" t="s">
        <v>25</v>
      </c>
      <c r="D68" s="282"/>
      <c r="E68" s="225"/>
      <c r="F68" s="226"/>
      <c r="G68" s="227" t="str">
        <f>IF(SUM(G56:G67)=0,"",SUM(G56:G67))</f>
        <v/>
      </c>
      <c r="H68" s="225"/>
      <c r="I68" s="225"/>
      <c r="J68" s="226"/>
      <c r="K68" s="227">
        <f>IF(SUM(K56:K67)=0,"",SUM(K56:K67))</f>
        <v>1</v>
      </c>
      <c r="L68" s="225"/>
      <c r="M68" s="225"/>
      <c r="N68" s="226"/>
      <c r="O68" s="227">
        <f>IF(SUM(O56:O67)=0,"",SUM(O56:O67))</f>
        <v>1</v>
      </c>
      <c r="P68" s="225"/>
      <c r="Q68" s="225"/>
      <c r="R68" s="226"/>
      <c r="S68" s="227">
        <f>IF(SUM(S56:S67)=0,"",SUM(S56:S67))</f>
        <v>6</v>
      </c>
      <c r="T68" s="225"/>
      <c r="U68" s="225"/>
      <c r="V68" s="226"/>
      <c r="W68" s="227">
        <f>IF(SUM(W56:W67)=0,"",SUM(W56:W67))</f>
        <v>6</v>
      </c>
      <c r="X68" s="225"/>
      <c r="Y68" s="225"/>
      <c r="Z68" s="226"/>
      <c r="AA68" s="227">
        <f>IF(SUM(AA56:AA67)=0,"",SUM(AA56:AA67))</f>
        <v>5</v>
      </c>
      <c r="AB68" s="225"/>
      <c r="AC68" s="225"/>
      <c r="AD68" s="226"/>
      <c r="AE68" s="228">
        <f t="shared" si="10"/>
        <v>19</v>
      </c>
    </row>
    <row r="69" spans="1:31" s="81" customFormat="1" ht="15.75" customHeight="1" thickTop="1" x14ac:dyDescent="0.25">
      <c r="A69" s="120"/>
      <c r="B69" s="121"/>
      <c r="C69" s="121"/>
    </row>
    <row r="70" spans="1:31" s="81" customFormat="1" ht="15.75" customHeight="1" x14ac:dyDescent="0.25">
      <c r="A70" s="120"/>
      <c r="B70" s="121"/>
      <c r="C70" s="121"/>
    </row>
    <row r="71" spans="1:31" s="81" customFormat="1" ht="15.75" customHeight="1" x14ac:dyDescent="0.25">
      <c r="A71" s="120"/>
      <c r="B71" s="121"/>
      <c r="C71" s="121"/>
    </row>
    <row r="72" spans="1:31" s="81" customFormat="1" ht="15.75" customHeight="1" x14ac:dyDescent="0.25">
      <c r="A72" s="120"/>
      <c r="B72" s="121"/>
      <c r="C72" s="121"/>
    </row>
    <row r="73" spans="1:31" s="81" customFormat="1" ht="15.75" customHeight="1" x14ac:dyDescent="0.25">
      <c r="A73" s="120"/>
      <c r="B73" s="121"/>
      <c r="C73" s="121"/>
    </row>
    <row r="74" spans="1:31" s="81" customFormat="1" ht="15.75" customHeight="1" x14ac:dyDescent="0.25">
      <c r="A74" s="120"/>
      <c r="B74" s="121"/>
      <c r="C74" s="121"/>
    </row>
    <row r="75" spans="1:31" s="81" customFormat="1" ht="15.75" customHeight="1" x14ac:dyDescent="0.25">
      <c r="A75" s="120"/>
      <c r="B75" s="121"/>
      <c r="C75" s="121"/>
    </row>
    <row r="76" spans="1:31" s="81" customFormat="1" ht="15.75" customHeight="1" x14ac:dyDescent="0.25">
      <c r="A76" s="120"/>
      <c r="B76" s="121"/>
      <c r="C76" s="121"/>
    </row>
    <row r="77" spans="1:31" s="81" customFormat="1" ht="15.75" customHeight="1" x14ac:dyDescent="0.25">
      <c r="A77" s="120"/>
      <c r="B77" s="121"/>
      <c r="C77" s="121"/>
    </row>
    <row r="78" spans="1:31" s="81" customFormat="1" ht="15.75" customHeight="1" x14ac:dyDescent="0.25">
      <c r="A78" s="120"/>
      <c r="B78" s="121"/>
      <c r="C78" s="121"/>
    </row>
    <row r="79" spans="1:31" s="81" customFormat="1" ht="15.75" customHeight="1" x14ac:dyDescent="0.25">
      <c r="A79" s="120"/>
      <c r="B79" s="121"/>
      <c r="C79" s="121"/>
    </row>
    <row r="80" spans="1:31" s="81" customFormat="1" ht="15.75" customHeight="1" x14ac:dyDescent="0.25">
      <c r="A80" s="120"/>
      <c r="B80" s="121"/>
      <c r="C80" s="121"/>
    </row>
    <row r="81" spans="1:3" s="81" customFormat="1" ht="15.75" customHeight="1" x14ac:dyDescent="0.25">
      <c r="A81" s="120"/>
      <c r="B81" s="121"/>
      <c r="C81" s="121"/>
    </row>
    <row r="82" spans="1:3" s="81" customFormat="1" ht="15.75" customHeight="1" x14ac:dyDescent="0.25">
      <c r="A82" s="120"/>
      <c r="B82" s="121"/>
      <c r="C82" s="121"/>
    </row>
    <row r="83" spans="1:3" s="81" customFormat="1" ht="15.75" customHeight="1" x14ac:dyDescent="0.25">
      <c r="A83" s="120"/>
      <c r="B83" s="121"/>
      <c r="C83" s="121"/>
    </row>
    <row r="84" spans="1:3" s="81" customFormat="1" ht="15.75" customHeight="1" x14ac:dyDescent="0.25">
      <c r="A84" s="120"/>
      <c r="B84" s="121"/>
      <c r="C84" s="121"/>
    </row>
    <row r="85" spans="1:3" s="81" customFormat="1" ht="15.75" customHeight="1" x14ac:dyDescent="0.25">
      <c r="A85" s="120"/>
      <c r="B85" s="121"/>
      <c r="C85" s="121"/>
    </row>
    <row r="86" spans="1:3" s="81" customFormat="1" ht="15.75" customHeight="1" x14ac:dyDescent="0.25">
      <c r="A86" s="120"/>
      <c r="B86" s="121"/>
      <c r="C86" s="121"/>
    </row>
    <row r="87" spans="1:3" s="81" customFormat="1" ht="15.75" customHeight="1" x14ac:dyDescent="0.25">
      <c r="A87" s="120"/>
      <c r="B87" s="121"/>
      <c r="C87" s="121"/>
    </row>
    <row r="88" spans="1:3" s="81" customFormat="1" ht="15.75" customHeight="1" x14ac:dyDescent="0.25">
      <c r="A88" s="120"/>
      <c r="B88" s="121"/>
      <c r="C88" s="121"/>
    </row>
    <row r="89" spans="1:3" s="81" customFormat="1" ht="15.75" customHeight="1" x14ac:dyDescent="0.25">
      <c r="A89" s="120"/>
      <c r="B89" s="121"/>
      <c r="C89" s="121"/>
    </row>
    <row r="90" spans="1:3" s="81" customFormat="1" ht="15.75" customHeight="1" x14ac:dyDescent="0.25">
      <c r="A90" s="120"/>
      <c r="B90" s="121"/>
      <c r="C90" s="121"/>
    </row>
    <row r="91" spans="1:3" s="81" customFormat="1" ht="15.75" customHeight="1" x14ac:dyDescent="0.25">
      <c r="A91" s="120"/>
      <c r="B91" s="121"/>
      <c r="C91" s="121"/>
    </row>
    <row r="92" spans="1:3" s="81" customFormat="1" ht="15.75" customHeight="1" x14ac:dyDescent="0.25">
      <c r="A92" s="120"/>
      <c r="B92" s="121"/>
      <c r="C92" s="121"/>
    </row>
    <row r="93" spans="1:3" s="81" customFormat="1" ht="15.75" customHeight="1" x14ac:dyDescent="0.25">
      <c r="A93" s="120"/>
      <c r="B93" s="121"/>
      <c r="C93" s="121"/>
    </row>
    <row r="94" spans="1:3" s="81" customFormat="1" ht="15.75" customHeight="1" x14ac:dyDescent="0.25">
      <c r="A94" s="120"/>
      <c r="B94" s="121"/>
      <c r="C94" s="121"/>
    </row>
    <row r="95" spans="1:3" s="81" customFormat="1" ht="15.75" customHeight="1" x14ac:dyDescent="0.25">
      <c r="A95" s="120"/>
      <c r="B95" s="121"/>
      <c r="C95" s="121"/>
    </row>
    <row r="96" spans="1:3" s="81" customFormat="1" ht="15.75" customHeight="1" x14ac:dyDescent="0.25">
      <c r="A96" s="120"/>
      <c r="B96" s="121"/>
      <c r="C96" s="121"/>
    </row>
    <row r="97" spans="1:3" s="81" customFormat="1" ht="15.75" customHeight="1" x14ac:dyDescent="0.25">
      <c r="A97" s="120"/>
      <c r="B97" s="121"/>
      <c r="C97" s="121"/>
    </row>
    <row r="98" spans="1:3" s="81" customFormat="1" ht="15.75" customHeight="1" x14ac:dyDescent="0.25">
      <c r="A98" s="120"/>
      <c r="B98" s="121"/>
      <c r="C98" s="121"/>
    </row>
    <row r="99" spans="1:3" s="81" customFormat="1" ht="15.75" customHeight="1" x14ac:dyDescent="0.25">
      <c r="A99" s="120"/>
      <c r="B99" s="121"/>
      <c r="C99" s="121"/>
    </row>
    <row r="100" spans="1:3" s="81" customFormat="1" ht="15.75" customHeight="1" x14ac:dyDescent="0.25">
      <c r="A100" s="120"/>
      <c r="B100" s="121"/>
      <c r="C100" s="121"/>
    </row>
    <row r="101" spans="1:3" s="81" customFormat="1" ht="15.75" customHeight="1" x14ac:dyDescent="0.25">
      <c r="A101" s="120"/>
      <c r="B101" s="121"/>
      <c r="C101" s="121"/>
    </row>
    <row r="102" spans="1:3" s="81" customFormat="1" ht="15.75" customHeight="1" x14ac:dyDescent="0.25">
      <c r="A102" s="120"/>
      <c r="B102" s="121"/>
      <c r="C102" s="121"/>
    </row>
    <row r="103" spans="1:3" s="81" customFormat="1" ht="15.75" customHeight="1" x14ac:dyDescent="0.25">
      <c r="A103" s="120"/>
      <c r="B103" s="121"/>
      <c r="C103" s="121"/>
    </row>
    <row r="104" spans="1:3" s="81" customFormat="1" ht="15.75" customHeight="1" x14ac:dyDescent="0.25">
      <c r="A104" s="120"/>
      <c r="B104" s="121"/>
      <c r="C104" s="121"/>
    </row>
    <row r="105" spans="1:3" s="81" customFormat="1" ht="15.75" customHeight="1" x14ac:dyDescent="0.25">
      <c r="A105" s="120"/>
      <c r="B105" s="121"/>
      <c r="C105" s="121"/>
    </row>
    <row r="106" spans="1:3" s="81" customFormat="1" ht="15.75" customHeight="1" x14ac:dyDescent="0.25">
      <c r="A106" s="120"/>
      <c r="B106" s="121"/>
      <c r="C106" s="121"/>
    </row>
    <row r="107" spans="1:3" s="81" customFormat="1" ht="15.75" customHeight="1" x14ac:dyDescent="0.25">
      <c r="A107" s="120"/>
      <c r="B107" s="121"/>
      <c r="C107" s="121"/>
    </row>
    <row r="108" spans="1:3" s="81" customFormat="1" ht="15.75" customHeight="1" x14ac:dyDescent="0.25">
      <c r="A108" s="120"/>
      <c r="B108" s="121"/>
      <c r="C108" s="121"/>
    </row>
    <row r="109" spans="1:3" s="81" customFormat="1" ht="15.75" customHeight="1" x14ac:dyDescent="0.25">
      <c r="A109" s="120"/>
      <c r="B109" s="121"/>
      <c r="C109" s="121"/>
    </row>
    <row r="110" spans="1:3" s="81" customFormat="1" ht="15.75" customHeight="1" x14ac:dyDescent="0.25">
      <c r="A110" s="120"/>
      <c r="B110" s="121"/>
      <c r="C110" s="121"/>
    </row>
    <row r="111" spans="1:3" s="81" customFormat="1" ht="15.75" customHeight="1" x14ac:dyDescent="0.25">
      <c r="A111" s="120"/>
      <c r="B111" s="121"/>
      <c r="C111" s="121"/>
    </row>
    <row r="112" spans="1:3" s="81" customFormat="1" ht="15.75" customHeight="1" x14ac:dyDescent="0.25">
      <c r="A112" s="120"/>
      <c r="B112" s="121"/>
      <c r="C112" s="121"/>
    </row>
    <row r="113" spans="1:3" s="81" customFormat="1" ht="15.75" customHeight="1" x14ac:dyDescent="0.25">
      <c r="A113" s="120"/>
      <c r="B113" s="121"/>
      <c r="C113" s="121"/>
    </row>
    <row r="114" spans="1:3" s="81" customFormat="1" ht="15.75" customHeight="1" x14ac:dyDescent="0.25">
      <c r="A114" s="120"/>
      <c r="B114" s="121"/>
      <c r="C114" s="121"/>
    </row>
    <row r="115" spans="1:3" s="81" customFormat="1" ht="15.75" customHeight="1" x14ac:dyDescent="0.25">
      <c r="A115" s="120"/>
      <c r="B115" s="121"/>
      <c r="C115" s="121"/>
    </row>
    <row r="116" spans="1:3" s="81" customFormat="1" ht="15.75" customHeight="1" x14ac:dyDescent="0.25">
      <c r="A116" s="120"/>
      <c r="B116" s="121"/>
      <c r="C116" s="121"/>
    </row>
    <row r="117" spans="1:3" s="81" customFormat="1" ht="15.75" customHeight="1" x14ac:dyDescent="0.25">
      <c r="A117" s="120"/>
      <c r="B117" s="121"/>
      <c r="C117" s="121"/>
    </row>
    <row r="118" spans="1:3" s="81" customFormat="1" ht="15.75" customHeight="1" x14ac:dyDescent="0.25">
      <c r="A118" s="120"/>
      <c r="B118" s="121"/>
      <c r="C118" s="121"/>
    </row>
    <row r="119" spans="1:3" s="81" customFormat="1" ht="15.75" customHeight="1" x14ac:dyDescent="0.25">
      <c r="A119" s="120"/>
      <c r="B119" s="121"/>
      <c r="C119" s="121"/>
    </row>
    <row r="120" spans="1:3" s="81" customFormat="1" ht="15.75" customHeight="1" x14ac:dyDescent="0.25">
      <c r="A120" s="120"/>
      <c r="B120" s="121"/>
      <c r="C120" s="121"/>
    </row>
    <row r="121" spans="1:3" s="81" customFormat="1" ht="15.75" customHeight="1" x14ac:dyDescent="0.25">
      <c r="A121" s="120"/>
      <c r="B121" s="121"/>
      <c r="C121" s="121"/>
    </row>
    <row r="122" spans="1:3" s="81" customFormat="1" ht="15.75" customHeight="1" x14ac:dyDescent="0.25">
      <c r="A122" s="120"/>
      <c r="B122" s="121"/>
      <c r="C122" s="121"/>
    </row>
    <row r="123" spans="1:3" s="81" customFormat="1" ht="15.75" customHeight="1" x14ac:dyDescent="0.25">
      <c r="A123" s="120"/>
      <c r="B123" s="121"/>
      <c r="C123" s="121"/>
    </row>
    <row r="124" spans="1:3" s="81" customFormat="1" ht="15.75" customHeight="1" x14ac:dyDescent="0.25">
      <c r="A124" s="120"/>
      <c r="B124" s="121"/>
      <c r="C124" s="121"/>
    </row>
    <row r="125" spans="1:3" s="81" customFormat="1" ht="15.75" customHeight="1" x14ac:dyDescent="0.25">
      <c r="A125" s="120"/>
      <c r="B125" s="121"/>
      <c r="C125" s="121"/>
    </row>
    <row r="126" spans="1:3" s="81" customFormat="1" ht="15.75" customHeight="1" x14ac:dyDescent="0.25">
      <c r="A126" s="120"/>
      <c r="B126" s="121"/>
      <c r="C126" s="121"/>
    </row>
    <row r="127" spans="1:3" s="81" customFormat="1" ht="15.75" customHeight="1" x14ac:dyDescent="0.25">
      <c r="A127" s="120"/>
      <c r="B127" s="121"/>
      <c r="C127" s="121"/>
    </row>
    <row r="128" spans="1:3" s="81" customFormat="1" ht="15.75" customHeight="1" x14ac:dyDescent="0.25">
      <c r="A128" s="120"/>
      <c r="B128" s="121"/>
      <c r="C128" s="121"/>
    </row>
    <row r="129" spans="1:31" s="81" customFormat="1" ht="15.75" customHeight="1" x14ac:dyDescent="0.25">
      <c r="A129" s="120"/>
      <c r="B129" s="121"/>
      <c r="C129" s="121"/>
    </row>
    <row r="130" spans="1:31" s="81" customFormat="1" ht="15.75" customHeight="1" x14ac:dyDescent="0.25">
      <c r="A130" s="120"/>
      <c r="B130" s="121"/>
      <c r="C130" s="121"/>
    </row>
    <row r="131" spans="1:31" s="81" customFormat="1" ht="15.75" customHeight="1" x14ac:dyDescent="0.25">
      <c r="A131" s="120"/>
      <c r="B131" s="121"/>
      <c r="C131" s="121"/>
    </row>
    <row r="132" spans="1:31" s="81" customFormat="1" ht="15.75" customHeight="1" x14ac:dyDescent="0.25">
      <c r="A132" s="120"/>
      <c r="B132" s="121"/>
      <c r="C132" s="121"/>
    </row>
    <row r="133" spans="1:31" s="81" customFormat="1" ht="15.75" customHeight="1" x14ac:dyDescent="0.25">
      <c r="A133" s="120"/>
      <c r="B133" s="121"/>
      <c r="C133" s="121"/>
    </row>
    <row r="134" spans="1:31" s="81" customFormat="1" ht="15.75" customHeight="1" x14ac:dyDescent="0.25">
      <c r="A134" s="120"/>
      <c r="B134" s="79"/>
      <c r="C134" s="79"/>
    </row>
    <row r="135" spans="1:31" s="81" customFormat="1" ht="15.75" customHeight="1" x14ac:dyDescent="0.25">
      <c r="A135" s="120"/>
      <c r="B135" s="79"/>
      <c r="C135" s="79"/>
    </row>
    <row r="136" spans="1:31" s="81" customFormat="1" ht="15.75" customHeight="1" x14ac:dyDescent="0.25">
      <c r="A136" s="120"/>
      <c r="B136" s="79"/>
      <c r="C136" s="79"/>
    </row>
    <row r="137" spans="1:31" s="81" customFormat="1" ht="15.75" customHeight="1" x14ac:dyDescent="0.25">
      <c r="A137" s="120"/>
      <c r="B137" s="79"/>
      <c r="C137" s="79"/>
    </row>
    <row r="138" spans="1:31" s="81" customFormat="1" ht="15.75" customHeight="1" x14ac:dyDescent="0.25">
      <c r="A138" s="120"/>
      <c r="B138" s="79"/>
      <c r="C138" s="79"/>
    </row>
    <row r="139" spans="1:31" s="81" customFormat="1" ht="15.75" customHeight="1" x14ac:dyDescent="0.25">
      <c r="A139" s="120"/>
      <c r="B139" s="79"/>
      <c r="C139" s="79"/>
    </row>
    <row r="140" spans="1:31" s="81" customFormat="1" ht="15.75" customHeight="1" x14ac:dyDescent="0.25">
      <c r="A140" s="120"/>
      <c r="B140" s="79"/>
      <c r="C140" s="79"/>
    </row>
    <row r="141" spans="1:31" ht="15.75" customHeight="1" x14ac:dyDescent="0.25">
      <c r="A141" s="120"/>
      <c r="B141" s="79"/>
      <c r="C141" s="79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</row>
    <row r="142" spans="1:31" ht="15.75" customHeight="1" x14ac:dyDescent="0.25">
      <c r="A142" s="120"/>
      <c r="B142" s="79"/>
      <c r="C142" s="79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</row>
    <row r="143" spans="1:31" ht="15.75" customHeight="1" x14ac:dyDescent="0.25">
      <c r="A143" s="122"/>
      <c r="B143" s="77"/>
      <c r="C143" s="77"/>
    </row>
    <row r="144" spans="1:31" ht="15.75" customHeight="1" x14ac:dyDescent="0.25">
      <c r="A144" s="122"/>
      <c r="B144" s="77"/>
      <c r="C144" s="77"/>
    </row>
    <row r="145" spans="1:3" ht="15.75" customHeight="1" x14ac:dyDescent="0.25">
      <c r="A145" s="122"/>
      <c r="B145" s="77"/>
      <c r="C145" s="77"/>
    </row>
    <row r="146" spans="1:3" ht="15.75" customHeight="1" x14ac:dyDescent="0.25">
      <c r="A146" s="122"/>
      <c r="B146" s="77"/>
      <c r="C146" s="77"/>
    </row>
    <row r="147" spans="1:3" ht="15.75" customHeight="1" x14ac:dyDescent="0.25">
      <c r="A147" s="122"/>
      <c r="B147" s="77"/>
      <c r="C147" s="77"/>
    </row>
    <row r="148" spans="1:3" ht="15.75" customHeight="1" x14ac:dyDescent="0.25">
      <c r="A148" s="122"/>
      <c r="B148" s="77"/>
      <c r="C148" s="77"/>
    </row>
    <row r="149" spans="1:3" ht="15.75" customHeight="1" x14ac:dyDescent="0.25">
      <c r="A149" s="122"/>
      <c r="B149" s="77"/>
      <c r="C149" s="77"/>
    </row>
    <row r="150" spans="1:3" ht="15.75" customHeight="1" x14ac:dyDescent="0.25">
      <c r="A150" s="122"/>
      <c r="B150" s="77"/>
      <c r="C150" s="77"/>
    </row>
    <row r="151" spans="1:3" ht="15.75" customHeight="1" x14ac:dyDescent="0.25">
      <c r="A151" s="122"/>
      <c r="B151" s="77"/>
      <c r="C151" s="77"/>
    </row>
    <row r="152" spans="1:3" ht="15.75" customHeight="1" x14ac:dyDescent="0.25">
      <c r="A152" s="122"/>
      <c r="B152" s="77"/>
      <c r="C152" s="77"/>
    </row>
    <row r="153" spans="1:3" ht="15.75" customHeight="1" x14ac:dyDescent="0.25">
      <c r="A153" s="122"/>
      <c r="B153" s="77"/>
      <c r="C153" s="77"/>
    </row>
    <row r="154" spans="1:3" ht="15.75" customHeight="1" x14ac:dyDescent="0.25">
      <c r="A154" s="122"/>
      <c r="B154" s="77"/>
      <c r="C154" s="77"/>
    </row>
    <row r="155" spans="1:3" ht="15.75" customHeight="1" x14ac:dyDescent="0.25">
      <c r="A155" s="122"/>
      <c r="B155" s="77"/>
      <c r="C155" s="77"/>
    </row>
    <row r="156" spans="1:3" ht="15.75" customHeight="1" x14ac:dyDescent="0.25">
      <c r="A156" s="122"/>
      <c r="B156" s="77"/>
      <c r="C156" s="77"/>
    </row>
    <row r="157" spans="1:3" ht="15.75" customHeight="1" x14ac:dyDescent="0.25">
      <c r="A157" s="122"/>
      <c r="B157" s="77"/>
      <c r="C157" s="77"/>
    </row>
    <row r="158" spans="1:3" ht="15.75" customHeight="1" x14ac:dyDescent="0.25">
      <c r="A158" s="122"/>
      <c r="B158" s="77"/>
      <c r="C158" s="77"/>
    </row>
    <row r="159" spans="1:3" ht="15.75" customHeight="1" x14ac:dyDescent="0.25">
      <c r="A159" s="122"/>
      <c r="B159" s="77"/>
      <c r="C159" s="77"/>
    </row>
    <row r="160" spans="1:3" ht="15.75" customHeight="1" x14ac:dyDescent="0.25">
      <c r="A160" s="122"/>
      <c r="B160" s="77"/>
      <c r="C160" s="77"/>
    </row>
    <row r="161" spans="1:3" ht="15.75" customHeight="1" x14ac:dyDescent="0.25">
      <c r="A161" s="122"/>
      <c r="B161" s="77"/>
      <c r="C161" s="77"/>
    </row>
    <row r="162" spans="1:3" ht="15.75" customHeight="1" x14ac:dyDescent="0.25">
      <c r="A162" s="122"/>
      <c r="B162" s="77"/>
      <c r="C162" s="77"/>
    </row>
    <row r="163" spans="1:3" ht="15.75" customHeight="1" x14ac:dyDescent="0.25">
      <c r="A163" s="122"/>
      <c r="B163" s="77"/>
      <c r="C163" s="77"/>
    </row>
    <row r="164" spans="1:3" ht="15.75" customHeight="1" x14ac:dyDescent="0.25">
      <c r="A164" s="122"/>
      <c r="B164" s="77"/>
      <c r="C164" s="77"/>
    </row>
    <row r="165" spans="1:3" ht="15.75" customHeight="1" x14ac:dyDescent="0.25">
      <c r="A165" s="122"/>
      <c r="B165" s="77"/>
      <c r="C165" s="77"/>
    </row>
    <row r="166" spans="1:3" ht="15.75" customHeight="1" x14ac:dyDescent="0.25">
      <c r="A166" s="122"/>
      <c r="B166" s="77"/>
      <c r="C166" s="77"/>
    </row>
    <row r="167" spans="1:3" ht="15.75" customHeight="1" x14ac:dyDescent="0.25">
      <c r="A167" s="122"/>
      <c r="B167" s="77"/>
      <c r="C167" s="77"/>
    </row>
    <row r="168" spans="1:3" ht="15.75" customHeight="1" x14ac:dyDescent="0.25">
      <c r="A168" s="122"/>
      <c r="B168" s="77"/>
      <c r="C168" s="77"/>
    </row>
    <row r="169" spans="1:3" ht="15.75" customHeight="1" x14ac:dyDescent="0.25">
      <c r="A169" s="122"/>
      <c r="B169" s="77"/>
      <c r="C169" s="77"/>
    </row>
    <row r="170" spans="1:3" ht="15.75" customHeight="1" x14ac:dyDescent="0.25">
      <c r="A170" s="122"/>
      <c r="B170" s="77"/>
      <c r="C170" s="77"/>
    </row>
    <row r="171" spans="1:3" ht="15.75" customHeight="1" x14ac:dyDescent="0.25">
      <c r="A171" s="122"/>
      <c r="B171" s="77"/>
      <c r="C171" s="77"/>
    </row>
    <row r="172" spans="1:3" ht="15.75" customHeight="1" x14ac:dyDescent="0.25">
      <c r="A172" s="122"/>
      <c r="B172" s="77"/>
      <c r="C172" s="77"/>
    </row>
    <row r="173" spans="1:3" ht="15.75" customHeight="1" x14ac:dyDescent="0.25">
      <c r="A173" s="122"/>
      <c r="B173" s="77"/>
      <c r="C173" s="77"/>
    </row>
    <row r="174" spans="1:3" ht="15.75" customHeight="1" x14ac:dyDescent="0.25">
      <c r="A174" s="122"/>
      <c r="B174" s="77"/>
      <c r="C174" s="77"/>
    </row>
    <row r="175" spans="1:3" x14ac:dyDescent="0.25">
      <c r="A175" s="122"/>
      <c r="B175" s="77"/>
      <c r="C175" s="77"/>
    </row>
    <row r="176" spans="1:3" x14ac:dyDescent="0.25">
      <c r="A176" s="122"/>
      <c r="B176" s="77"/>
      <c r="C176" s="77"/>
    </row>
    <row r="177" spans="1:3" x14ac:dyDescent="0.25">
      <c r="A177" s="122"/>
      <c r="B177" s="77"/>
      <c r="C177" s="77"/>
    </row>
    <row r="178" spans="1:3" x14ac:dyDescent="0.25">
      <c r="A178" s="122"/>
      <c r="B178" s="77"/>
      <c r="C178" s="77"/>
    </row>
    <row r="179" spans="1:3" x14ac:dyDescent="0.25">
      <c r="A179" s="122"/>
      <c r="B179" s="77"/>
      <c r="C179" s="77"/>
    </row>
    <row r="180" spans="1:3" x14ac:dyDescent="0.25">
      <c r="A180" s="122"/>
      <c r="B180" s="77"/>
      <c r="C180" s="77"/>
    </row>
    <row r="181" spans="1:3" x14ac:dyDescent="0.25">
      <c r="A181" s="122"/>
      <c r="B181" s="77"/>
      <c r="C181" s="77"/>
    </row>
    <row r="182" spans="1:3" x14ac:dyDescent="0.25">
      <c r="A182" s="122"/>
      <c r="B182" s="77"/>
      <c r="C182" s="77"/>
    </row>
    <row r="183" spans="1:3" x14ac:dyDescent="0.25">
      <c r="A183" s="122"/>
      <c r="B183" s="77"/>
      <c r="C183" s="77"/>
    </row>
    <row r="184" spans="1:3" x14ac:dyDescent="0.25">
      <c r="A184" s="122"/>
      <c r="B184" s="77"/>
      <c r="C184" s="77"/>
    </row>
    <row r="185" spans="1:3" x14ac:dyDescent="0.25">
      <c r="A185" s="122"/>
      <c r="B185" s="77"/>
      <c r="C185" s="77"/>
    </row>
    <row r="186" spans="1:3" x14ac:dyDescent="0.25">
      <c r="A186" s="122"/>
      <c r="B186" s="77"/>
      <c r="C186" s="77"/>
    </row>
    <row r="187" spans="1:3" x14ac:dyDescent="0.25">
      <c r="A187" s="122"/>
      <c r="B187" s="77"/>
      <c r="C187" s="77"/>
    </row>
    <row r="188" spans="1:3" x14ac:dyDescent="0.25">
      <c r="A188" s="122"/>
      <c r="B188" s="77"/>
      <c r="C188" s="77"/>
    </row>
    <row r="189" spans="1:3" x14ac:dyDescent="0.25">
      <c r="A189" s="122"/>
      <c r="B189" s="77"/>
      <c r="C189" s="77"/>
    </row>
    <row r="190" spans="1:3" x14ac:dyDescent="0.25">
      <c r="A190" s="122"/>
      <c r="B190" s="77"/>
      <c r="C190" s="77"/>
    </row>
    <row r="191" spans="1:3" x14ac:dyDescent="0.25">
      <c r="A191" s="122"/>
      <c r="B191" s="77"/>
      <c r="C191" s="77"/>
    </row>
    <row r="192" spans="1:3" x14ac:dyDescent="0.25">
      <c r="A192" s="122"/>
      <c r="B192" s="77"/>
      <c r="C192" s="77"/>
    </row>
    <row r="193" spans="1:3" x14ac:dyDescent="0.25">
      <c r="A193" s="122"/>
      <c r="B193" s="77"/>
      <c r="C193" s="77"/>
    </row>
    <row r="194" spans="1:3" x14ac:dyDescent="0.25">
      <c r="A194" s="122"/>
      <c r="B194" s="77"/>
      <c r="C194" s="77"/>
    </row>
    <row r="195" spans="1:3" x14ac:dyDescent="0.25">
      <c r="A195" s="122"/>
      <c r="B195" s="77"/>
      <c r="C195" s="77"/>
    </row>
    <row r="196" spans="1:3" x14ac:dyDescent="0.25">
      <c r="A196" s="122"/>
      <c r="B196" s="77"/>
      <c r="C196" s="77"/>
    </row>
    <row r="197" spans="1:3" x14ac:dyDescent="0.25">
      <c r="A197" s="122"/>
      <c r="B197" s="77"/>
      <c r="C197" s="77"/>
    </row>
    <row r="198" spans="1:3" x14ac:dyDescent="0.25">
      <c r="A198" s="122"/>
      <c r="B198" s="77"/>
      <c r="C198" s="77"/>
    </row>
    <row r="199" spans="1:3" x14ac:dyDescent="0.25">
      <c r="A199" s="122"/>
      <c r="B199" s="77"/>
      <c r="C199" s="77"/>
    </row>
    <row r="200" spans="1:3" x14ac:dyDescent="0.25">
      <c r="A200" s="122"/>
      <c r="B200" s="77"/>
      <c r="C200" s="77"/>
    </row>
    <row r="201" spans="1:3" x14ac:dyDescent="0.25">
      <c r="A201" s="122"/>
      <c r="B201" s="77"/>
      <c r="C201" s="77"/>
    </row>
    <row r="202" spans="1:3" x14ac:dyDescent="0.25">
      <c r="A202" s="122"/>
      <c r="B202" s="77"/>
      <c r="C202" s="77"/>
    </row>
    <row r="203" spans="1:3" x14ac:dyDescent="0.25">
      <c r="A203" s="122"/>
      <c r="B203" s="77"/>
      <c r="C203" s="77"/>
    </row>
    <row r="204" spans="1:3" x14ac:dyDescent="0.25">
      <c r="A204" s="122"/>
      <c r="B204" s="77"/>
      <c r="C204" s="77"/>
    </row>
    <row r="205" spans="1:3" x14ac:dyDescent="0.25">
      <c r="A205" s="122"/>
      <c r="B205" s="77"/>
      <c r="C205" s="77"/>
    </row>
    <row r="206" spans="1:3" x14ac:dyDescent="0.25">
      <c r="A206" s="122"/>
      <c r="B206" s="77"/>
      <c r="C206" s="77"/>
    </row>
    <row r="207" spans="1:3" x14ac:dyDescent="0.25">
      <c r="A207" s="122"/>
      <c r="B207" s="77"/>
      <c r="C207" s="77"/>
    </row>
    <row r="208" spans="1:3" x14ac:dyDescent="0.25">
      <c r="A208" s="122"/>
      <c r="B208" s="77"/>
      <c r="C208" s="77"/>
    </row>
    <row r="209" spans="1:3" x14ac:dyDescent="0.25">
      <c r="A209" s="122"/>
      <c r="B209" s="77"/>
      <c r="C209" s="77"/>
    </row>
    <row r="210" spans="1:3" x14ac:dyDescent="0.25">
      <c r="A210" s="122"/>
      <c r="B210" s="77"/>
      <c r="C210" s="77"/>
    </row>
    <row r="211" spans="1:3" x14ac:dyDescent="0.25">
      <c r="A211" s="122"/>
      <c r="B211" s="77"/>
      <c r="C211" s="77"/>
    </row>
    <row r="212" spans="1:3" x14ac:dyDescent="0.25">
      <c r="A212" s="122"/>
      <c r="B212" s="77"/>
      <c r="C212" s="77"/>
    </row>
    <row r="213" spans="1:3" x14ac:dyDescent="0.25">
      <c r="A213" s="122"/>
      <c r="B213" s="77"/>
      <c r="C213" s="77"/>
    </row>
    <row r="214" spans="1:3" x14ac:dyDescent="0.25">
      <c r="A214" s="122"/>
      <c r="B214" s="77"/>
      <c r="C214" s="77"/>
    </row>
    <row r="215" spans="1:3" x14ac:dyDescent="0.25">
      <c r="A215" s="122"/>
      <c r="B215" s="77"/>
      <c r="C215" s="77"/>
    </row>
    <row r="216" spans="1:3" x14ac:dyDescent="0.25">
      <c r="A216" s="122"/>
      <c r="B216" s="77"/>
      <c r="C216" s="77"/>
    </row>
    <row r="217" spans="1:3" x14ac:dyDescent="0.25">
      <c r="A217" s="122"/>
      <c r="B217" s="77"/>
      <c r="C217" s="77"/>
    </row>
    <row r="218" spans="1:3" x14ac:dyDescent="0.25">
      <c r="A218" s="122"/>
      <c r="B218" s="77"/>
      <c r="C218" s="77"/>
    </row>
    <row r="219" spans="1:3" x14ac:dyDescent="0.25">
      <c r="A219" s="122"/>
      <c r="B219" s="77"/>
      <c r="C219" s="77"/>
    </row>
    <row r="220" spans="1:3" x14ac:dyDescent="0.25">
      <c r="A220" s="122"/>
      <c r="B220" s="77"/>
      <c r="C220" s="77"/>
    </row>
    <row r="221" spans="1:3" x14ac:dyDescent="0.25">
      <c r="A221" s="122"/>
      <c r="B221" s="77"/>
      <c r="C221" s="77"/>
    </row>
    <row r="222" spans="1:3" x14ac:dyDescent="0.25">
      <c r="A222" s="122"/>
      <c r="B222" s="77"/>
      <c r="C222" s="77"/>
    </row>
    <row r="223" spans="1:3" x14ac:dyDescent="0.25">
      <c r="A223" s="122"/>
      <c r="B223" s="77"/>
      <c r="C223" s="77"/>
    </row>
    <row r="224" spans="1:3" x14ac:dyDescent="0.25">
      <c r="A224" s="122"/>
      <c r="B224" s="77"/>
      <c r="C224" s="77"/>
    </row>
    <row r="225" spans="1:3" x14ac:dyDescent="0.25">
      <c r="A225" s="122"/>
      <c r="B225" s="77"/>
      <c r="C225" s="77"/>
    </row>
    <row r="226" spans="1:3" x14ac:dyDescent="0.25">
      <c r="A226" s="122"/>
      <c r="B226" s="77"/>
      <c r="C226" s="77"/>
    </row>
    <row r="227" spans="1:3" x14ac:dyDescent="0.25">
      <c r="A227" s="122"/>
      <c r="B227" s="77"/>
      <c r="C227" s="77"/>
    </row>
    <row r="228" spans="1:3" x14ac:dyDescent="0.25">
      <c r="A228" s="122"/>
      <c r="B228" s="77"/>
      <c r="C228" s="77"/>
    </row>
    <row r="229" spans="1:3" x14ac:dyDescent="0.25">
      <c r="A229" s="122"/>
      <c r="B229" s="77"/>
      <c r="C229" s="77"/>
    </row>
    <row r="230" spans="1:3" x14ac:dyDescent="0.25">
      <c r="A230" s="122"/>
      <c r="B230" s="77"/>
      <c r="C230" s="77"/>
    </row>
    <row r="231" spans="1:3" x14ac:dyDescent="0.25">
      <c r="A231" s="122"/>
      <c r="B231" s="77"/>
      <c r="C231" s="77"/>
    </row>
    <row r="232" spans="1:3" x14ac:dyDescent="0.25">
      <c r="A232" s="122"/>
      <c r="B232" s="77"/>
      <c r="C232" s="77"/>
    </row>
    <row r="233" spans="1:3" x14ac:dyDescent="0.25">
      <c r="A233" s="122"/>
      <c r="B233" s="77"/>
      <c r="C233" s="77"/>
    </row>
    <row r="234" spans="1:3" x14ac:dyDescent="0.25">
      <c r="A234" s="122"/>
      <c r="B234" s="77"/>
      <c r="C234" s="77"/>
    </row>
    <row r="235" spans="1:3" x14ac:dyDescent="0.25">
      <c r="A235" s="122"/>
      <c r="B235" s="77"/>
      <c r="C235" s="77"/>
    </row>
    <row r="236" spans="1:3" x14ac:dyDescent="0.25">
      <c r="A236" s="122"/>
      <c r="B236" s="77"/>
      <c r="C236" s="77"/>
    </row>
    <row r="237" spans="1:3" x14ac:dyDescent="0.25">
      <c r="A237" s="122"/>
      <c r="B237" s="77"/>
      <c r="C237" s="77"/>
    </row>
    <row r="238" spans="1:3" x14ac:dyDescent="0.25">
      <c r="A238" s="122"/>
      <c r="B238" s="77"/>
      <c r="C238" s="77"/>
    </row>
    <row r="239" spans="1:3" x14ac:dyDescent="0.25">
      <c r="A239" s="122"/>
      <c r="B239" s="77"/>
      <c r="C239" s="77"/>
    </row>
  </sheetData>
  <sheetProtection selectLockedCells="1"/>
  <protectedRanges>
    <protectedRange sqref="C55" name="Tartomány4"/>
    <protectedRange sqref="C67:C68" name="Tartomány4_1"/>
  </protectedRanges>
  <mergeCells count="50">
    <mergeCell ref="D50:S50"/>
    <mergeCell ref="T50:AA50"/>
    <mergeCell ref="AB50:AE50"/>
    <mergeCell ref="A54:S54"/>
    <mergeCell ref="A55:S55"/>
    <mergeCell ref="D44:S44"/>
    <mergeCell ref="T44:AA44"/>
    <mergeCell ref="AB44:AE44"/>
    <mergeCell ref="W11:W12"/>
    <mergeCell ref="X11:Y11"/>
    <mergeCell ref="Z11:Z12"/>
    <mergeCell ref="AA11:AA12"/>
    <mergeCell ref="AB11:AC11"/>
    <mergeCell ref="R11:R12"/>
    <mergeCell ref="S11:S12"/>
    <mergeCell ref="T11:U11"/>
    <mergeCell ref="AG9:AG12"/>
    <mergeCell ref="D10:G10"/>
    <mergeCell ref="H10:K10"/>
    <mergeCell ref="L10:O10"/>
    <mergeCell ref="P10:S10"/>
    <mergeCell ref="T10:W10"/>
    <mergeCell ref="X10:AA10"/>
    <mergeCell ref="D11:E11"/>
    <mergeCell ref="F11:F12"/>
    <mergeCell ref="G11:G12"/>
    <mergeCell ref="H11:I11"/>
    <mergeCell ref="AD11:AD12"/>
    <mergeCell ref="AE11:AE12"/>
    <mergeCell ref="A6:AE6"/>
    <mergeCell ref="A7:AE7"/>
    <mergeCell ref="A8:AE8"/>
    <mergeCell ref="AB9:AE10"/>
    <mergeCell ref="AF9:AF12"/>
    <mergeCell ref="A9:A12"/>
    <mergeCell ref="B9:B12"/>
    <mergeCell ref="C9:C12"/>
    <mergeCell ref="J11:J12"/>
    <mergeCell ref="V11:V12"/>
    <mergeCell ref="K11:K12"/>
    <mergeCell ref="L11:M11"/>
    <mergeCell ref="N11:N12"/>
    <mergeCell ref="O11:O12"/>
    <mergeCell ref="P11:Q11"/>
    <mergeCell ref="D9:AA9"/>
    <mergeCell ref="A1:AE1"/>
    <mergeCell ref="A2:AE2"/>
    <mergeCell ref="A3:AE3"/>
    <mergeCell ref="A4:AE4"/>
    <mergeCell ref="A5:AE5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D25"/>
  <sheetViews>
    <sheetView workbookViewId="0">
      <selection activeCell="A13" sqref="A13:XFD13"/>
    </sheetView>
  </sheetViews>
  <sheetFormatPr defaultRowHeight="12.75" x14ac:dyDescent="0.2"/>
  <cols>
    <col min="1" max="1" width="13.33203125" bestFit="1" customWidth="1"/>
    <col min="2" max="2" width="61.83203125" customWidth="1"/>
    <col min="3" max="3" width="14.1640625" customWidth="1"/>
    <col min="4" max="4" width="58.5" customWidth="1"/>
  </cols>
  <sheetData>
    <row r="1" spans="1:4" ht="15.75" x14ac:dyDescent="0.2">
      <c r="A1" s="640" t="s">
        <v>281</v>
      </c>
      <c r="B1" s="640"/>
      <c r="C1" s="640"/>
      <c r="D1" s="640"/>
    </row>
    <row r="2" spans="1:4" ht="16.5" thickBot="1" x14ac:dyDescent="0.25">
      <c r="A2" s="641" t="s">
        <v>282</v>
      </c>
      <c r="B2" s="641"/>
      <c r="C2" s="641"/>
      <c r="D2" s="641"/>
    </row>
    <row r="3" spans="1:4" ht="16.5" thickTop="1" x14ac:dyDescent="0.25">
      <c r="A3" s="642" t="s">
        <v>283</v>
      </c>
      <c r="B3" s="644" t="s">
        <v>284</v>
      </c>
      <c r="C3" s="644" t="s">
        <v>285</v>
      </c>
      <c r="D3" s="646"/>
    </row>
    <row r="4" spans="1:4" ht="15.75" x14ac:dyDescent="0.25">
      <c r="A4" s="643"/>
      <c r="B4" s="645"/>
      <c r="C4" s="492" t="s">
        <v>283</v>
      </c>
      <c r="D4" s="450" t="s">
        <v>286</v>
      </c>
    </row>
    <row r="5" spans="1:4" ht="15.75" x14ac:dyDescent="0.25">
      <c r="A5" s="453" t="s">
        <v>192</v>
      </c>
      <c r="B5" s="493" t="s">
        <v>258</v>
      </c>
      <c r="C5" s="494" t="s">
        <v>193</v>
      </c>
      <c r="D5" s="452" t="s">
        <v>257</v>
      </c>
    </row>
    <row r="6" spans="1:4" ht="15.75" x14ac:dyDescent="0.25">
      <c r="A6" s="451" t="s">
        <v>127</v>
      </c>
      <c r="B6" s="495" t="s">
        <v>101</v>
      </c>
      <c r="C6" s="496" t="s">
        <v>129</v>
      </c>
      <c r="D6" s="452" t="s">
        <v>96</v>
      </c>
    </row>
    <row r="7" spans="1:4" ht="15.75" x14ac:dyDescent="0.25">
      <c r="A7" s="454" t="s">
        <v>160</v>
      </c>
      <c r="B7" s="497" t="s">
        <v>289</v>
      </c>
      <c r="C7" s="498" t="s">
        <v>164</v>
      </c>
      <c r="D7" s="455" t="s">
        <v>102</v>
      </c>
    </row>
    <row r="8" spans="1:4" ht="15.75" x14ac:dyDescent="0.25">
      <c r="A8" s="451" t="s">
        <v>163</v>
      </c>
      <c r="B8" s="495" t="s">
        <v>108</v>
      </c>
      <c r="C8" s="498" t="s">
        <v>160</v>
      </c>
      <c r="D8" s="455" t="s">
        <v>105</v>
      </c>
    </row>
    <row r="9" spans="1:4" ht="15.75" x14ac:dyDescent="0.25">
      <c r="A9" s="451" t="s">
        <v>161</v>
      </c>
      <c r="B9" s="497" t="s">
        <v>106</v>
      </c>
      <c r="C9" s="498" t="s">
        <v>165</v>
      </c>
      <c r="D9" s="455" t="s">
        <v>103</v>
      </c>
    </row>
    <row r="10" spans="1:4" ht="15.75" x14ac:dyDescent="0.25">
      <c r="A10" s="451" t="s">
        <v>254</v>
      </c>
      <c r="B10" s="497" t="s">
        <v>109</v>
      </c>
      <c r="C10" s="498" t="s">
        <v>161</v>
      </c>
      <c r="D10" s="455" t="s">
        <v>106</v>
      </c>
    </row>
    <row r="11" spans="1:4" ht="15.75" x14ac:dyDescent="0.25">
      <c r="A11" s="451" t="s">
        <v>336</v>
      </c>
      <c r="B11" s="455" t="s">
        <v>337</v>
      </c>
      <c r="C11" s="498" t="s">
        <v>287</v>
      </c>
      <c r="D11" s="455" t="s">
        <v>288</v>
      </c>
    </row>
    <row r="12" spans="1:4" ht="15.75" x14ac:dyDescent="0.25">
      <c r="A12" s="454" t="s">
        <v>334</v>
      </c>
      <c r="B12" s="497" t="s">
        <v>335</v>
      </c>
      <c r="C12" s="498" t="s">
        <v>336</v>
      </c>
      <c r="D12" s="455" t="s">
        <v>337</v>
      </c>
    </row>
    <row r="13" spans="1:4" ht="15.75" x14ac:dyDescent="0.25">
      <c r="A13" s="498" t="s">
        <v>340</v>
      </c>
      <c r="B13" s="455" t="s">
        <v>341</v>
      </c>
      <c r="C13" s="498" t="s">
        <v>287</v>
      </c>
      <c r="D13" s="455" t="s">
        <v>288</v>
      </c>
    </row>
    <row r="14" spans="1:4" ht="15.75" x14ac:dyDescent="0.25">
      <c r="A14" s="454" t="s">
        <v>338</v>
      </c>
      <c r="B14" s="497" t="s">
        <v>339</v>
      </c>
      <c r="C14" s="498" t="s">
        <v>340</v>
      </c>
      <c r="D14" s="455" t="s">
        <v>341</v>
      </c>
    </row>
    <row r="15" spans="1:4" ht="15.75" x14ac:dyDescent="0.2">
      <c r="A15" s="456" t="s">
        <v>162</v>
      </c>
      <c r="B15" s="499" t="s">
        <v>107</v>
      </c>
      <c r="C15" s="500" t="s">
        <v>166</v>
      </c>
      <c r="D15" s="478" t="s">
        <v>104</v>
      </c>
    </row>
    <row r="16" spans="1:4" ht="15.75" x14ac:dyDescent="0.2">
      <c r="A16" s="456" t="s">
        <v>240</v>
      </c>
      <c r="B16" s="499" t="s">
        <v>207</v>
      </c>
      <c r="C16" s="500" t="s">
        <v>239</v>
      </c>
      <c r="D16" s="478" t="s">
        <v>206</v>
      </c>
    </row>
    <row r="17" spans="1:4" ht="15.75" x14ac:dyDescent="0.2">
      <c r="A17" s="457" t="s">
        <v>182</v>
      </c>
      <c r="B17" s="501" t="s">
        <v>85</v>
      </c>
      <c r="C17" s="502" t="s">
        <v>181</v>
      </c>
      <c r="D17" s="458" t="s">
        <v>290</v>
      </c>
    </row>
    <row r="18" spans="1:4" ht="15.75" x14ac:dyDescent="0.2">
      <c r="A18" s="457" t="s">
        <v>183</v>
      </c>
      <c r="B18" s="501" t="s">
        <v>86</v>
      </c>
      <c r="C18" s="502" t="s">
        <v>182</v>
      </c>
      <c r="D18" s="458" t="s">
        <v>291</v>
      </c>
    </row>
    <row r="19" spans="1:4" ht="15.75" x14ac:dyDescent="0.2">
      <c r="A19" s="457" t="s">
        <v>184</v>
      </c>
      <c r="B19" s="501" t="s">
        <v>87</v>
      </c>
      <c r="C19" s="502" t="s">
        <v>183</v>
      </c>
      <c r="D19" s="458" t="s">
        <v>292</v>
      </c>
    </row>
    <row r="20" spans="1:4" ht="15.75" x14ac:dyDescent="0.2">
      <c r="A20" s="457" t="s">
        <v>185</v>
      </c>
      <c r="B20" s="501" t="s">
        <v>88</v>
      </c>
      <c r="C20" s="502" t="s">
        <v>184</v>
      </c>
      <c r="D20" s="458" t="s">
        <v>293</v>
      </c>
    </row>
    <row r="21" spans="1:4" ht="15.75" x14ac:dyDescent="0.2">
      <c r="A21" s="457" t="s">
        <v>186</v>
      </c>
      <c r="B21" s="501" t="s">
        <v>89</v>
      </c>
      <c r="C21" s="502" t="s">
        <v>185</v>
      </c>
      <c r="D21" s="458" t="s">
        <v>294</v>
      </c>
    </row>
    <row r="22" spans="1:4" ht="15.75" x14ac:dyDescent="0.25">
      <c r="A22" s="457" t="s">
        <v>309</v>
      </c>
      <c r="B22" s="503" t="s">
        <v>310</v>
      </c>
      <c r="C22" s="502" t="s">
        <v>307</v>
      </c>
      <c r="D22" s="468" t="s">
        <v>308</v>
      </c>
    </row>
    <row r="23" spans="1:4" ht="15.75" x14ac:dyDescent="0.25">
      <c r="A23" s="457" t="s">
        <v>311</v>
      </c>
      <c r="B23" s="503" t="s">
        <v>312</v>
      </c>
      <c r="C23" s="502" t="s">
        <v>309</v>
      </c>
      <c r="D23" s="468" t="s">
        <v>310</v>
      </c>
    </row>
    <row r="24" spans="1:4" ht="16.5" thickBot="1" x14ac:dyDescent="0.3">
      <c r="A24" s="469" t="s">
        <v>313</v>
      </c>
      <c r="B24" s="470" t="s">
        <v>314</v>
      </c>
      <c r="C24" s="471" t="s">
        <v>311</v>
      </c>
      <c r="D24" s="472" t="s">
        <v>312</v>
      </c>
    </row>
    <row r="25" spans="1:4" ht="13.5" thickTop="1" x14ac:dyDescent="0.2"/>
  </sheetData>
  <mergeCells count="5">
    <mergeCell ref="A1:D1"/>
    <mergeCell ref="A2:D2"/>
    <mergeCell ref="A3:A4"/>
    <mergeCell ref="B3:B4"/>
    <mergeCell ref="C3:D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workbookViewId="0">
      <selection activeCell="A5" sqref="A5:XFD5"/>
    </sheetView>
  </sheetViews>
  <sheetFormatPr defaultRowHeight="12.75" x14ac:dyDescent="0.2"/>
  <cols>
    <col min="1" max="1" width="13.33203125" bestFit="1" customWidth="1"/>
    <col min="2" max="2" width="55.6640625" bestFit="1" customWidth="1"/>
    <col min="3" max="3" width="13.33203125" bestFit="1" customWidth="1"/>
    <col min="4" max="4" width="60.83203125" customWidth="1"/>
  </cols>
  <sheetData>
    <row r="1" spans="1:5" ht="15.75" x14ac:dyDescent="0.2">
      <c r="A1" s="640" t="s">
        <v>295</v>
      </c>
      <c r="B1" s="640"/>
      <c r="C1" s="640"/>
      <c r="D1" s="640"/>
    </row>
    <row r="2" spans="1:5" ht="19.5" thickBot="1" x14ac:dyDescent="0.25">
      <c r="A2" s="647" t="s">
        <v>282</v>
      </c>
      <c r="B2" s="647"/>
      <c r="C2" s="647"/>
      <c r="D2" s="647"/>
    </row>
    <row r="3" spans="1:5" ht="16.5" thickTop="1" x14ac:dyDescent="0.25">
      <c r="A3" s="642" t="s">
        <v>283</v>
      </c>
      <c r="B3" s="644" t="s">
        <v>284</v>
      </c>
      <c r="C3" s="644" t="s">
        <v>285</v>
      </c>
      <c r="D3" s="646"/>
      <c r="E3" s="459"/>
    </row>
    <row r="4" spans="1:5" ht="15.75" x14ac:dyDescent="0.25">
      <c r="A4" s="643"/>
      <c r="B4" s="645"/>
      <c r="C4" s="492" t="s">
        <v>283</v>
      </c>
      <c r="D4" s="450" t="s">
        <v>286</v>
      </c>
      <c r="E4" s="459"/>
    </row>
    <row r="5" spans="1:5" ht="15.75" x14ac:dyDescent="0.25">
      <c r="A5" s="477" t="s">
        <v>192</v>
      </c>
      <c r="B5" s="499" t="s">
        <v>258</v>
      </c>
      <c r="C5" s="504" t="s">
        <v>193</v>
      </c>
      <c r="D5" s="460" t="s">
        <v>257</v>
      </c>
      <c r="E5" s="459"/>
    </row>
    <row r="6" spans="1:5" ht="15.75" x14ac:dyDescent="0.25">
      <c r="A6" s="456" t="s">
        <v>172</v>
      </c>
      <c r="B6" s="505" t="s">
        <v>113</v>
      </c>
      <c r="C6" s="504" t="s">
        <v>170</v>
      </c>
      <c r="D6" s="460" t="s">
        <v>95</v>
      </c>
      <c r="E6" s="459"/>
    </row>
    <row r="7" spans="1:5" ht="15.75" x14ac:dyDescent="0.25">
      <c r="A7" s="477" t="s">
        <v>176</v>
      </c>
      <c r="B7" s="499" t="s">
        <v>118</v>
      </c>
      <c r="C7" s="500" t="s">
        <v>172</v>
      </c>
      <c r="D7" s="478" t="s">
        <v>113</v>
      </c>
      <c r="E7" s="461"/>
    </row>
    <row r="8" spans="1:5" ht="18.75" customHeight="1" x14ac:dyDescent="0.25">
      <c r="A8" s="456" t="s">
        <v>175</v>
      </c>
      <c r="B8" s="505" t="s">
        <v>116</v>
      </c>
      <c r="C8" s="500" t="s">
        <v>171</v>
      </c>
      <c r="D8" s="478" t="s">
        <v>112</v>
      </c>
      <c r="E8" s="459"/>
    </row>
    <row r="9" spans="1:5" ht="15.75" x14ac:dyDescent="0.25">
      <c r="A9" s="477" t="s">
        <v>177</v>
      </c>
      <c r="B9" s="499" t="s">
        <v>119</v>
      </c>
      <c r="C9" s="500" t="s">
        <v>173</v>
      </c>
      <c r="D9" s="478" t="s">
        <v>114</v>
      </c>
      <c r="E9" s="459"/>
    </row>
    <row r="10" spans="1:5" ht="15.75" x14ac:dyDescent="0.25">
      <c r="A10" s="477" t="s">
        <v>151</v>
      </c>
      <c r="B10" s="499" t="s">
        <v>123</v>
      </c>
      <c r="C10" s="500" t="s">
        <v>177</v>
      </c>
      <c r="D10" s="478" t="s">
        <v>119</v>
      </c>
      <c r="E10" s="459"/>
    </row>
    <row r="11" spans="1:5" ht="15.75" x14ac:dyDescent="0.25">
      <c r="A11" s="477" t="s">
        <v>178</v>
      </c>
      <c r="B11" s="499" t="s">
        <v>120</v>
      </c>
      <c r="C11" s="500" t="s">
        <v>174</v>
      </c>
      <c r="D11" s="478" t="s">
        <v>115</v>
      </c>
      <c r="E11" s="459"/>
    </row>
    <row r="12" spans="1:5" ht="18.75" customHeight="1" x14ac:dyDescent="0.25">
      <c r="A12" s="477" t="s">
        <v>180</v>
      </c>
      <c r="B12" s="499" t="s">
        <v>296</v>
      </c>
      <c r="C12" s="500" t="s">
        <v>297</v>
      </c>
      <c r="D12" s="478" t="s">
        <v>298</v>
      </c>
      <c r="E12" s="459"/>
    </row>
    <row r="13" spans="1:5" ht="15.75" x14ac:dyDescent="0.25">
      <c r="A13" s="467" t="s">
        <v>238</v>
      </c>
      <c r="B13" s="503" t="s">
        <v>209</v>
      </c>
      <c r="C13" s="506" t="s">
        <v>236</v>
      </c>
      <c r="D13" s="468" t="s">
        <v>208</v>
      </c>
      <c r="E13" s="459"/>
    </row>
    <row r="14" spans="1:5" ht="18" customHeight="1" x14ac:dyDescent="0.25">
      <c r="A14" s="457" t="s">
        <v>182</v>
      </c>
      <c r="B14" s="501" t="s">
        <v>85</v>
      </c>
      <c r="C14" s="502" t="s">
        <v>181</v>
      </c>
      <c r="D14" s="458" t="s">
        <v>290</v>
      </c>
      <c r="E14" s="459"/>
    </row>
    <row r="15" spans="1:5" ht="15" customHeight="1" x14ac:dyDescent="0.25">
      <c r="A15" s="457" t="s">
        <v>183</v>
      </c>
      <c r="B15" s="501" t="s">
        <v>86</v>
      </c>
      <c r="C15" s="502" t="s">
        <v>182</v>
      </c>
      <c r="D15" s="458" t="s">
        <v>291</v>
      </c>
      <c r="E15" s="459"/>
    </row>
    <row r="16" spans="1:5" s="462" customFormat="1" ht="15.75" x14ac:dyDescent="0.2">
      <c r="A16" s="457" t="s">
        <v>184</v>
      </c>
      <c r="B16" s="501" t="s">
        <v>87</v>
      </c>
      <c r="C16" s="502" t="s">
        <v>183</v>
      </c>
      <c r="D16" s="458" t="s">
        <v>292</v>
      </c>
    </row>
    <row r="17" spans="1:4" ht="15.75" x14ac:dyDescent="0.2">
      <c r="A17" s="457" t="s">
        <v>185</v>
      </c>
      <c r="B17" s="501" t="s">
        <v>88</v>
      </c>
      <c r="C17" s="502" t="s">
        <v>184</v>
      </c>
      <c r="D17" s="458" t="s">
        <v>293</v>
      </c>
    </row>
    <row r="18" spans="1:4" ht="15.75" x14ac:dyDescent="0.2">
      <c r="A18" s="457" t="s">
        <v>186</v>
      </c>
      <c r="B18" s="501" t="s">
        <v>89</v>
      </c>
      <c r="C18" s="502" t="s">
        <v>185</v>
      </c>
      <c r="D18" s="458" t="s">
        <v>294</v>
      </c>
    </row>
    <row r="19" spans="1:4" ht="15.75" x14ac:dyDescent="0.25">
      <c r="A19" s="457" t="s">
        <v>309</v>
      </c>
      <c r="B19" s="503" t="s">
        <v>310</v>
      </c>
      <c r="C19" s="502" t="s">
        <v>307</v>
      </c>
      <c r="D19" s="468" t="s">
        <v>308</v>
      </c>
    </row>
    <row r="20" spans="1:4" ht="15.75" x14ac:dyDescent="0.25">
      <c r="A20" s="457" t="s">
        <v>311</v>
      </c>
      <c r="B20" s="503" t="s">
        <v>312</v>
      </c>
      <c r="C20" s="502" t="s">
        <v>309</v>
      </c>
      <c r="D20" s="468" t="s">
        <v>310</v>
      </c>
    </row>
    <row r="21" spans="1:4" ht="16.5" thickBot="1" x14ac:dyDescent="0.3">
      <c r="A21" s="469" t="s">
        <v>313</v>
      </c>
      <c r="B21" s="470" t="s">
        <v>314</v>
      </c>
      <c r="C21" s="471" t="s">
        <v>311</v>
      </c>
      <c r="D21" s="472" t="s">
        <v>312</v>
      </c>
    </row>
    <row r="22" spans="1:4" ht="13.5" thickTop="1" x14ac:dyDescent="0.2"/>
  </sheetData>
  <mergeCells count="5">
    <mergeCell ref="A1:D1"/>
    <mergeCell ref="A2:D2"/>
    <mergeCell ref="A3:A4"/>
    <mergeCell ref="B3:B4"/>
    <mergeCell ref="C3:D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workbookViewId="0">
      <selection activeCell="A5" sqref="A5:XFD5"/>
    </sheetView>
  </sheetViews>
  <sheetFormatPr defaultRowHeight="12.75" x14ac:dyDescent="0.2"/>
  <cols>
    <col min="1" max="1" width="14.83203125" customWidth="1"/>
    <col min="2" max="2" width="58.6640625" customWidth="1"/>
    <col min="3" max="3" width="14" customWidth="1"/>
    <col min="4" max="4" width="58.5" bestFit="1" customWidth="1"/>
  </cols>
  <sheetData>
    <row r="1" spans="1:5" ht="15.75" x14ac:dyDescent="0.2">
      <c r="A1" s="640" t="s">
        <v>299</v>
      </c>
      <c r="B1" s="640"/>
      <c r="C1" s="640"/>
      <c r="D1" s="640"/>
    </row>
    <row r="2" spans="1:5" ht="19.5" thickBot="1" x14ac:dyDescent="0.25">
      <c r="A2" s="647" t="s">
        <v>282</v>
      </c>
      <c r="B2" s="647"/>
      <c r="C2" s="647"/>
      <c r="D2" s="647"/>
    </row>
    <row r="3" spans="1:5" ht="16.5" thickTop="1" x14ac:dyDescent="0.25">
      <c r="A3" s="648" t="s">
        <v>283</v>
      </c>
      <c r="B3" s="650" t="s">
        <v>284</v>
      </c>
      <c r="C3" s="644" t="s">
        <v>285</v>
      </c>
      <c r="D3" s="646"/>
      <c r="E3" s="459"/>
    </row>
    <row r="4" spans="1:5" ht="15.75" x14ac:dyDescent="0.25">
      <c r="A4" s="649"/>
      <c r="B4" s="651"/>
      <c r="C4" s="507" t="s">
        <v>283</v>
      </c>
      <c r="D4" s="508" t="s">
        <v>286</v>
      </c>
      <c r="E4" s="459"/>
    </row>
    <row r="5" spans="1:5" ht="15.75" x14ac:dyDescent="0.25">
      <c r="A5" s="463" t="s">
        <v>192</v>
      </c>
      <c r="B5" s="509" t="s">
        <v>258</v>
      </c>
      <c r="C5" s="510" t="s">
        <v>193</v>
      </c>
      <c r="D5" s="460" t="s">
        <v>257</v>
      </c>
      <c r="E5" s="459"/>
    </row>
    <row r="6" spans="1:5" ht="15.75" x14ac:dyDescent="0.25">
      <c r="A6" s="477" t="s">
        <v>127</v>
      </c>
      <c r="B6" s="499" t="s">
        <v>101</v>
      </c>
      <c r="C6" s="504" t="s">
        <v>129</v>
      </c>
      <c r="D6" s="460" t="s">
        <v>96</v>
      </c>
      <c r="E6" s="459"/>
    </row>
    <row r="7" spans="1:5" ht="18" customHeight="1" x14ac:dyDescent="0.25">
      <c r="A7" s="456" t="s">
        <v>145</v>
      </c>
      <c r="B7" s="505" t="s">
        <v>300</v>
      </c>
      <c r="C7" s="504" t="s">
        <v>134</v>
      </c>
      <c r="D7" s="460" t="s">
        <v>301</v>
      </c>
      <c r="E7" s="461"/>
    </row>
    <row r="8" spans="1:5" ht="15.75" x14ac:dyDescent="0.25">
      <c r="A8" s="456" t="s">
        <v>149</v>
      </c>
      <c r="B8" s="505" t="s">
        <v>302</v>
      </c>
      <c r="C8" s="504" t="s">
        <v>145</v>
      </c>
      <c r="D8" s="460" t="s">
        <v>300</v>
      </c>
      <c r="E8" s="459"/>
    </row>
    <row r="9" spans="1:5" ht="15" x14ac:dyDescent="0.25">
      <c r="A9" s="653" t="s">
        <v>146</v>
      </c>
      <c r="B9" s="654" t="s">
        <v>142</v>
      </c>
      <c r="C9" s="655" t="s">
        <v>135</v>
      </c>
      <c r="D9" s="652" t="s">
        <v>132</v>
      </c>
      <c r="E9" s="459"/>
    </row>
    <row r="10" spans="1:5" ht="15" x14ac:dyDescent="0.25">
      <c r="A10" s="653"/>
      <c r="B10" s="654"/>
      <c r="C10" s="655"/>
      <c r="D10" s="652"/>
      <c r="E10" s="459"/>
    </row>
    <row r="11" spans="1:5" ht="15" customHeight="1" x14ac:dyDescent="0.25">
      <c r="A11" s="456" t="s">
        <v>150</v>
      </c>
      <c r="B11" s="505" t="s">
        <v>303</v>
      </c>
      <c r="C11" s="504" t="s">
        <v>146</v>
      </c>
      <c r="D11" s="460" t="s">
        <v>304</v>
      </c>
      <c r="E11" s="459"/>
    </row>
    <row r="12" spans="1:5" ht="15" hidden="1" customHeight="1" x14ac:dyDescent="0.25">
      <c r="A12" s="653" t="s">
        <v>144</v>
      </c>
      <c r="B12" s="654" t="s">
        <v>140</v>
      </c>
      <c r="C12" s="655" t="s">
        <v>133</v>
      </c>
      <c r="D12" s="652" t="s">
        <v>130</v>
      </c>
      <c r="E12" s="459"/>
    </row>
    <row r="13" spans="1:5" ht="15" x14ac:dyDescent="0.25">
      <c r="A13" s="653"/>
      <c r="B13" s="654"/>
      <c r="C13" s="655"/>
      <c r="D13" s="652"/>
      <c r="E13" s="459"/>
    </row>
    <row r="14" spans="1:5" ht="15" customHeight="1" x14ac:dyDescent="0.25">
      <c r="A14" s="456" t="s">
        <v>148</v>
      </c>
      <c r="B14" s="505" t="s">
        <v>305</v>
      </c>
      <c r="C14" s="504" t="s">
        <v>144</v>
      </c>
      <c r="D14" s="460" t="s">
        <v>306</v>
      </c>
      <c r="E14" s="459"/>
    </row>
    <row r="15" spans="1:5" ht="15" hidden="1" customHeight="1" x14ac:dyDescent="0.25">
      <c r="A15" s="456" t="s">
        <v>202</v>
      </c>
      <c r="B15" s="505" t="s">
        <v>139</v>
      </c>
      <c r="C15" s="504" t="s">
        <v>147</v>
      </c>
      <c r="D15" s="460" t="s">
        <v>143</v>
      </c>
      <c r="E15" s="459"/>
    </row>
    <row r="16" spans="1:5" ht="15.75" x14ac:dyDescent="0.25">
      <c r="A16" s="457" t="s">
        <v>182</v>
      </c>
      <c r="B16" s="501" t="s">
        <v>85</v>
      </c>
      <c r="C16" s="502" t="s">
        <v>181</v>
      </c>
      <c r="D16" s="458" t="s">
        <v>290</v>
      </c>
      <c r="E16" s="459"/>
    </row>
    <row r="17" spans="1:5" ht="15.75" x14ac:dyDescent="0.25">
      <c r="A17" s="457" t="s">
        <v>183</v>
      </c>
      <c r="B17" s="501" t="s">
        <v>86</v>
      </c>
      <c r="C17" s="502" t="s">
        <v>182</v>
      </c>
      <c r="D17" s="458" t="s">
        <v>291</v>
      </c>
      <c r="E17" s="459"/>
    </row>
    <row r="18" spans="1:5" ht="15.75" x14ac:dyDescent="0.2">
      <c r="A18" s="457" t="s">
        <v>184</v>
      </c>
      <c r="B18" s="501" t="s">
        <v>87</v>
      </c>
      <c r="C18" s="502" t="s">
        <v>183</v>
      </c>
      <c r="D18" s="458" t="s">
        <v>292</v>
      </c>
    </row>
    <row r="19" spans="1:5" ht="15.75" x14ac:dyDescent="0.2">
      <c r="A19" s="457" t="s">
        <v>185</v>
      </c>
      <c r="B19" s="501" t="s">
        <v>88</v>
      </c>
      <c r="C19" s="502" t="s">
        <v>184</v>
      </c>
      <c r="D19" s="458" t="s">
        <v>293</v>
      </c>
    </row>
    <row r="20" spans="1:5" ht="15.75" x14ac:dyDescent="0.2">
      <c r="A20" s="457" t="s">
        <v>186</v>
      </c>
      <c r="B20" s="501" t="s">
        <v>89</v>
      </c>
      <c r="C20" s="502" t="s">
        <v>185</v>
      </c>
      <c r="D20" s="458" t="s">
        <v>294</v>
      </c>
    </row>
    <row r="21" spans="1:5" ht="15.75" x14ac:dyDescent="0.25">
      <c r="A21" s="457" t="s">
        <v>309</v>
      </c>
      <c r="B21" s="503" t="s">
        <v>310</v>
      </c>
      <c r="C21" s="502" t="s">
        <v>307</v>
      </c>
      <c r="D21" s="468" t="s">
        <v>308</v>
      </c>
    </row>
    <row r="22" spans="1:5" ht="15.75" x14ac:dyDescent="0.25">
      <c r="A22" s="457" t="s">
        <v>311</v>
      </c>
      <c r="B22" s="503" t="s">
        <v>312</v>
      </c>
      <c r="C22" s="502" t="s">
        <v>309</v>
      </c>
      <c r="D22" s="468" t="s">
        <v>310</v>
      </c>
    </row>
    <row r="23" spans="1:5" ht="16.5" thickBot="1" x14ac:dyDescent="0.3">
      <c r="A23" s="469" t="s">
        <v>313</v>
      </c>
      <c r="B23" s="470" t="s">
        <v>314</v>
      </c>
      <c r="C23" s="471" t="s">
        <v>311</v>
      </c>
      <c r="D23" s="472" t="s">
        <v>312</v>
      </c>
    </row>
    <row r="24" spans="1:5" ht="13.5" thickTop="1" x14ac:dyDescent="0.2"/>
  </sheetData>
  <mergeCells count="13">
    <mergeCell ref="D9:D10"/>
    <mergeCell ref="A12:A13"/>
    <mergeCell ref="B12:B13"/>
    <mergeCell ref="C12:C13"/>
    <mergeCell ref="D12:D13"/>
    <mergeCell ref="A9:A10"/>
    <mergeCell ref="B9:B10"/>
    <mergeCell ref="C9:C10"/>
    <mergeCell ref="A1:D1"/>
    <mergeCell ref="A2:D2"/>
    <mergeCell ref="A3:A4"/>
    <mergeCell ref="B3:B4"/>
    <mergeCell ref="C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SZAK</vt:lpstr>
      <vt:lpstr>Iparbiztonsagi</vt:lpstr>
      <vt:lpstr>Katasztrofavedelmimuveleti</vt:lpstr>
      <vt:lpstr>Tuzvedelmiesmentesiranyitasi</vt:lpstr>
      <vt:lpstr>Előtanulmányi rend IBSZI </vt:lpstr>
      <vt:lpstr>Előtanulmányi rend KMSZI</vt:lpstr>
      <vt:lpstr>Előtanulmányi rend TMSZI</vt:lpstr>
      <vt:lpstr>Iparbiztonsagi!Nyomtatási_terület</vt:lpstr>
      <vt:lpstr>Katasztrofavedelmimuveleti!Nyomtatási_terület</vt:lpstr>
      <vt:lpstr>SZAK!Nyomtatási_terület</vt:lpstr>
      <vt:lpstr>Tuzvedelmiesmentesiranyitasi!Nyomtatási_terület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Gábor</dc:creator>
  <cp:lastModifiedBy>Mikóczi Márta</cp:lastModifiedBy>
  <cp:lastPrinted>2023-12-13T09:20:42Z</cp:lastPrinted>
  <dcterms:created xsi:type="dcterms:W3CDTF">2013-03-06T07:49:00Z</dcterms:created>
  <dcterms:modified xsi:type="dcterms:W3CDTF">2025-04-09T12:25:00Z</dcterms:modified>
</cp:coreProperties>
</file>